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60" windowHeight="9120" activeTab="2"/>
  </bookViews>
  <sheets>
    <sheet name="표지 (2)" sheetId="1" r:id="rId1"/>
    <sheet name="예산총칙" sheetId="2" r:id="rId2"/>
    <sheet name="법세입세출총괄표" sheetId="3" r:id="rId3"/>
    <sheet name="법세입예산" sheetId="4" r:id="rId4"/>
    <sheet name="법세출예산" sheetId="5" r:id="rId5"/>
  </sheets>
  <definedNames/>
  <calcPr fullCalcOnLoad="1"/>
</workbook>
</file>

<file path=xl/sharedStrings.xml><?xml version="1.0" encoding="utf-8"?>
<sst xmlns="http://schemas.openxmlformats.org/spreadsheetml/2006/main" count="226" uniqueCount="137">
  <si>
    <t>관</t>
  </si>
  <si>
    <t>항</t>
  </si>
  <si>
    <t>목</t>
  </si>
  <si>
    <t>=</t>
  </si>
  <si>
    <t>=</t>
  </si>
  <si>
    <t>계</t>
  </si>
  <si>
    <t>세입</t>
  </si>
  <si>
    <t>세출</t>
  </si>
  <si>
    <t>2006년도
추가경정
예산액(A)</t>
  </si>
  <si>
    <t>비율(%)</t>
  </si>
  <si>
    <t>운 영 비</t>
  </si>
  <si>
    <t>증  감(B)-(A)</t>
  </si>
  <si>
    <t>금   액</t>
  </si>
  <si>
    <t>07</t>
  </si>
  <si>
    <t>81</t>
  </si>
  <si>
    <t>[ 단위 : 천원 ]</t>
  </si>
  <si>
    <t>과     목</t>
  </si>
  <si>
    <t>총합계</t>
  </si>
  <si>
    <t>계</t>
  </si>
  <si>
    <t>08</t>
  </si>
  <si>
    <t>잡 수 입</t>
  </si>
  <si>
    <t>812</t>
  </si>
  <si>
    <t>01</t>
  </si>
  <si>
    <t>사 무 비</t>
  </si>
  <si>
    <t>31</t>
  </si>
  <si>
    <t>증 (감)
(B-A)</t>
  </si>
  <si>
    <t>612</t>
  </si>
  <si>
    <t>예 비 비</t>
  </si>
  <si>
    <t>04</t>
  </si>
  <si>
    <t>보조금수입</t>
  </si>
  <si>
    <t>사 업 비</t>
  </si>
  <si>
    <t>예 비 비</t>
  </si>
  <si>
    <t xml:space="preserve"> ○ 예비비</t>
  </si>
  <si>
    <t>43</t>
  </si>
  <si>
    <t>기타보조금수입</t>
  </si>
  <si>
    <t>431</t>
  </si>
  <si>
    <t xml:space="preserve"> ○ 장애인고용장려금 수입(장애인고용촉진공단)</t>
  </si>
  <si>
    <t>후원금수입</t>
  </si>
  <si>
    <t>44</t>
  </si>
  <si>
    <t>441</t>
  </si>
  <si>
    <t>전 입 금</t>
  </si>
  <si>
    <t>06</t>
  </si>
  <si>
    <t>61</t>
  </si>
  <si>
    <t>611</t>
  </si>
  <si>
    <t>시설회계전입금</t>
  </si>
  <si>
    <t xml:space="preserve"> ○ 시설일반회계로 부터의전입금</t>
  </si>
  <si>
    <t>이 월 금</t>
  </si>
  <si>
    <t>71</t>
  </si>
  <si>
    <t>711</t>
  </si>
  <si>
    <t>전년도이월금</t>
  </si>
  <si>
    <t xml:space="preserve"> ○ 전년도 이월금액</t>
  </si>
  <si>
    <t>사회복지법인 유은(唯恩)복지재단</t>
  </si>
  <si>
    <t>12</t>
  </si>
  <si>
    <t>업무추진비</t>
  </si>
  <si>
    <t>121</t>
  </si>
  <si>
    <t>기관운영비</t>
  </si>
  <si>
    <t>123</t>
  </si>
  <si>
    <t>회 의 비</t>
  </si>
  <si>
    <t xml:space="preserve"> ○ 기관운영 및 유관기관협의비</t>
  </si>
  <si>
    <t xml:space="preserve"> ○ 법인이사회등 회의비</t>
  </si>
  <si>
    <t>13</t>
  </si>
  <si>
    <t>132</t>
  </si>
  <si>
    <t>수용비및수수료</t>
  </si>
  <si>
    <t>133</t>
  </si>
  <si>
    <t>공공요금</t>
  </si>
  <si>
    <t>134</t>
  </si>
  <si>
    <t>제세공과금</t>
  </si>
  <si>
    <t xml:space="preserve"> ○ 사무용품 및 소모품구입비</t>
  </si>
  <si>
    <t xml:space="preserve"> ○ 전화료 및 우편물발송비</t>
  </si>
  <si>
    <t xml:space="preserve"> ○ 협회가입비등 협회비</t>
  </si>
  <si>
    <t>03</t>
  </si>
  <si>
    <t>일반사업비</t>
  </si>
  <si>
    <t>311</t>
  </si>
  <si>
    <t>출판홍보사업비</t>
  </si>
  <si>
    <t xml:space="preserve"> ○ 홍보용 팜플렛 제작비</t>
  </si>
  <si>
    <t>전 출 금</t>
  </si>
  <si>
    <t>41</t>
  </si>
  <si>
    <t>전 출 금</t>
  </si>
  <si>
    <t>411</t>
  </si>
  <si>
    <t>시설전출금</t>
  </si>
  <si>
    <t xml:space="preserve"> ○ 장애인고용장려금 등 시설전출</t>
  </si>
  <si>
    <t>=</t>
  </si>
  <si>
    <t>상 환 금</t>
  </si>
  <si>
    <t>부채상환금</t>
  </si>
  <si>
    <t>이자지불금</t>
  </si>
  <si>
    <t>811</t>
  </si>
  <si>
    <t>원금상환금</t>
  </si>
  <si>
    <t>2007년도
예산액 (A)</t>
  </si>
  <si>
    <t>기타차입금</t>
  </si>
  <si>
    <t>차 입 금</t>
  </si>
  <si>
    <t xml:space="preserve"> ○ 예금이자수입</t>
  </si>
  <si>
    <t xml:space="preserve"> ○ 장,단기차입금원금상환금</t>
  </si>
  <si>
    <t>불용품매각대</t>
  </si>
  <si>
    <t>813</t>
  </si>
  <si>
    <t>기타잡수입</t>
  </si>
  <si>
    <t xml:space="preserve"> ○ 기타운영자금차입금 수입</t>
  </si>
  <si>
    <t>예금이자수입</t>
  </si>
  <si>
    <t xml:space="preserve"> ○ 불용품 매각대</t>
  </si>
  <si>
    <t xml:space="preserve"> ○ 이자지불금</t>
  </si>
  <si>
    <t xml:space="preserve"> ○ 법인세등 환급금 등</t>
  </si>
  <si>
    <t>적 립 금</t>
  </si>
  <si>
    <t xml:space="preserve"> ○ 시설환경개선 및 신규사업준비금</t>
  </si>
  <si>
    <t>05</t>
  </si>
  <si>
    <t>51</t>
  </si>
  <si>
    <t>511</t>
  </si>
  <si>
    <t>02</t>
  </si>
  <si>
    <t>21</t>
  </si>
  <si>
    <t>211</t>
  </si>
  <si>
    <t xml:space="preserve"> ○ 법인세 및 환경개선 부담금 등 세금</t>
  </si>
  <si>
    <t xml:space="preserve"> ○ 각종수수료 지급</t>
  </si>
  <si>
    <t xml:space="preserve">     - 2017년도 4/4분기분 고용장려금</t>
  </si>
  <si>
    <t xml:space="preserve">     - 2018년도 1/4분기-3/4분기분 고용장려금</t>
  </si>
  <si>
    <t>2018년도 법인회계 세입·세출 추가경정예산 총괄표</t>
  </si>
  <si>
    <t>2018년도
예산액 (A)</t>
  </si>
  <si>
    <t>2018년도
추가경정
예산액 (B)</t>
  </si>
  <si>
    <t>2018년도 법인회계 세입 추가경정예산 내역서</t>
  </si>
  <si>
    <t>2018년도 산 출 내 역</t>
  </si>
  <si>
    <t>2018년도 법인회계 세출 추가경정예산 내역서</t>
  </si>
  <si>
    <t xml:space="preserve"> ○ 지역사회 등 후원금수입(공동모듬회 지정기탁)</t>
  </si>
  <si>
    <t>제 1 조</t>
  </si>
  <si>
    <t>제 2 조</t>
  </si>
  <si>
    <t>제 3 조</t>
  </si>
  <si>
    <t>1) 세입의 주요재원은 다음과 같다.</t>
  </si>
  <si>
    <t>2) 세출의 내용은 다음과 같다.</t>
  </si>
  <si>
    <t>제 4 조</t>
  </si>
  <si>
    <t>국가 또는 지방자치단체로부터 교부된 보조금 및 수익자부담 경비 등은 추가경정 예산의 성립 이전이라도 보조금 목적에 적절한 경우 먼저 사용할 수 있으며, 이는 차기 추가경정 예산에 반영하여야 한다.</t>
  </si>
  <si>
    <t>제 5 조</t>
  </si>
  <si>
    <t>회계 연도 중에 용도를 지정하는 목적지정기부금은 예산이 승인된 것으로 간주 처리되고 이사회에 사후보고한다.</t>
  </si>
  <si>
    <t>제 6 조</t>
  </si>
  <si>
    <t>세출경비의 부족이 생겼을 때는 사회복지법인 재무 · 회계규칙 제16조에 의거하여 예산을 전용할 수 있다. 단, 동일 항내의 목간전용이 불가피한 경우에는 법인 대표이사(또는 시설의 장)에게 그 권한을 위임한다.</t>
  </si>
  <si>
    <t>제 7 조</t>
  </si>
  <si>
    <t>기타 회계관련 규정의 개정으로 예산과목이 변경된 경우에는 당해연도 변경된 과목으로 승인된 것으로 하며, 그 외의 예산총칙에 명시되지 아니한 사항은 사회복지법인재무,회계규칙에 따라 집행한다.</t>
  </si>
  <si>
    <t>2018년도 법인일반회계 예산 총칙</t>
  </si>
  <si>
    <t>사회복지법인 유은복지재단의 2018년도 예산은 법인일반회계, 시설일반회계(수익사업)와 시설일반(시도보조금)회계로 구분한다.</t>
  </si>
  <si>
    <t>법인일반회계 세입＊세출예산총액은 각각 528,244천원으로 한다.</t>
  </si>
  <si>
    <t xml:space="preserve">   ① 보조금수입금 264,496천원     ②  이월금 262,848천원        ③ 잡수입 900천원</t>
  </si>
  <si>
    <t xml:space="preserve">   ① 사무비 13,720천원                  ② 사업비 4,000천원             ③ 전출금(시설전출금) 400,000천원 
   ④ 적립금 110,000천원                ⑤ 예비비 및 기타  524천원 </t>
  </si>
</sst>
</file>

<file path=xl/styles.xml><?xml version="1.0" encoding="utf-8"?>
<styleSheet xmlns="http://schemas.openxmlformats.org/spreadsheetml/2006/main">
  <numFmts count="6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&quot;원&quot;"/>
    <numFmt numFmtId="178" formatCode="&quot;x&quot;##&quot;장&quot;"/>
    <numFmt numFmtId="179" formatCode="&quot;x&quot;##&quot;일&quot;"/>
    <numFmt numFmtId="180" formatCode="&quot;x&quot;##&quot;월&quot;"/>
    <numFmt numFmtId="181" formatCode="&quot;x&quot;###&quot;Kg&quot;"/>
    <numFmt numFmtId="182" formatCode="###&quot;Kg&quot;"/>
    <numFmt numFmtId="183" formatCode="##&quot;장&quot;"/>
    <numFmt numFmtId="184" formatCode="&quot;x&quot;##&quot;명&quot;"/>
    <numFmt numFmtId="185" formatCode="&quot;x&quot;##&quot;인&quot;"/>
    <numFmt numFmtId="186" formatCode="&quot;x&quot;##&quot;%&quot;"/>
    <numFmt numFmtId="187" formatCode="&quot;x&quot;##&quot;회&quot;"/>
    <numFmt numFmtId="188" formatCode="&quot;x1/&quot;###"/>
    <numFmt numFmtId="189" formatCode="&quot;x&quot;##.0"/>
    <numFmt numFmtId="190" formatCode="&quot;x&quot;##&quot;시간&quot;"/>
    <numFmt numFmtId="191" formatCode="&quot;x&quot;##.00&quot;%&quot;"/>
    <numFmt numFmtId="192" formatCode="&quot;x&quot;0##.00&quot;%&quot;"/>
    <numFmt numFmtId="193" formatCode="&quot;x&quot;##&quot;대&quot;"/>
    <numFmt numFmtId="194" formatCode="##&quot;명&quot;"/>
    <numFmt numFmtId="195" formatCode="&quot;x 1/&quot;###"/>
    <numFmt numFmtId="196" formatCode="&quot;x 1/&quot;##"/>
    <numFmt numFmtId="197" formatCode="&quot;x&quot;0##.0&quot;%&quot;"/>
    <numFmt numFmtId="198" formatCode="&quot;x&quot;##.0&quot;%&quot;"/>
    <numFmt numFmtId="199" formatCode="0_ "/>
    <numFmt numFmtId="200" formatCode="&quot;x&quot;\ ##&quot;명&quot;"/>
    <numFmt numFmtId="201" formatCode="&quot;x&quot;\ ##&quot;회&quot;"/>
    <numFmt numFmtId="202" formatCode="&quot;x&quot;\ ##&quot;월&quot;"/>
    <numFmt numFmtId="203" formatCode="&quot;x 1/&quot;\ ##"/>
    <numFmt numFmtId="204" formatCode="&quot;x&quot;\ #,###&quot;Kg&quot;"/>
    <numFmt numFmtId="205" formatCode="&quot;x&quot;\ ##&quot;M&quot;"/>
    <numFmt numFmtId="206" formatCode="#,##0.0_);[Red]\(#,##0.0\)"/>
    <numFmt numFmtId="207" formatCode="#,##0.00_);[Red]\(#,##0.00\)"/>
    <numFmt numFmtId="208" formatCode="&quot;x&quot;\ ##&quot;일&quot;"/>
    <numFmt numFmtId="209" formatCode="&quot;x&quot;\ ##&quot;장&quot;"/>
    <numFmt numFmtId="210" formatCode="&quot;x&quot;\ ###\ &quot;Kg&quot;"/>
    <numFmt numFmtId="211" formatCode="#,##0_ "/>
    <numFmt numFmtId="212" formatCode="&quot;x&quot;\ ##&quot;%&quot;"/>
    <numFmt numFmtId="213" formatCode="\ ##&quot;명&quot;"/>
    <numFmt numFmtId="214" formatCode="&quot;x&quot;\ #.#"/>
    <numFmt numFmtId="215" formatCode="&quot;x&quot;\ ##"/>
    <numFmt numFmtId="216" formatCode="&quot;x&quot;\ ##&quot;대&quot;"/>
    <numFmt numFmtId="217" formatCode="#,##0\ &quot;천원&quot;"/>
    <numFmt numFmtId="218" formatCode="_-* #,##0.0_-;\-* #,##0.0_-;_-* &quot;-&quot;_-;_-@_-"/>
    <numFmt numFmtId="219" formatCode="_-* #,##0.00_-;\-* #,##0.00_-;_-* &quot;-&quot;_-;_-@_-"/>
    <numFmt numFmtId="220" formatCode="&quot;x&quot;\ ##&quot;식&quot;"/>
    <numFmt numFmtId="221" formatCode="0_);[Red]\(0\)"/>
    <numFmt numFmtId="222" formatCode="&quot;x&quot;#.00&quot;%&quot;"/>
    <numFmt numFmtId="223" formatCode="&quot;x&quot;##&quot;식&quot;"/>
    <numFmt numFmtId="224" formatCode="&quot;x&quot;\ ###\ &quot;Kwh&quot;"/>
    <numFmt numFmtId="225" formatCode="#,##0.000_);[Red]\(#,##0.000\)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</numFmts>
  <fonts count="50">
    <font>
      <sz val="11"/>
      <name val="돋움"/>
      <family val="3"/>
    </font>
    <font>
      <sz val="8"/>
      <name val="돋움"/>
      <family val="3"/>
    </font>
    <font>
      <sz val="10"/>
      <name val="새굴림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u val="single"/>
      <sz val="16"/>
      <name val="새굴림"/>
      <family val="1"/>
    </font>
    <font>
      <sz val="12"/>
      <name val="새굴림"/>
      <family val="1"/>
    </font>
    <font>
      <u val="single"/>
      <sz val="18"/>
      <name val="함초롬바탕"/>
      <family val="1"/>
    </font>
    <font>
      <b/>
      <u val="single"/>
      <sz val="16"/>
      <name val="함초롬바탕"/>
      <family val="1"/>
    </font>
    <font>
      <u val="single"/>
      <sz val="16"/>
      <name val="함초롬바탕"/>
      <family val="1"/>
    </font>
    <font>
      <sz val="11"/>
      <name val="함초롬바탕"/>
      <family val="1"/>
    </font>
    <font>
      <u val="single"/>
      <sz val="14"/>
      <name val="함초롬바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36"/>
      <color indexed="56"/>
      <name val="함초롬바탕"/>
      <family val="1"/>
    </font>
    <font>
      <b/>
      <sz val="36"/>
      <color indexed="30"/>
      <name val="맑은 고딕"/>
      <family val="3"/>
    </font>
    <font>
      <sz val="36"/>
      <color indexed="8"/>
      <name val="함초롬바탕"/>
      <family val="1"/>
    </font>
    <font>
      <b/>
      <sz val="36"/>
      <color indexed="8"/>
      <name val="나눔고딕 Bold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41" fontId="2" fillId="0" borderId="0" xfId="48" applyFont="1" applyAlignment="1">
      <alignment vertical="center"/>
    </xf>
    <xf numFmtId="41" fontId="2" fillId="0" borderId="0" xfId="48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7" fontId="2" fillId="0" borderId="0" xfId="48" applyNumberFormat="1" applyFont="1" applyBorder="1" applyAlignment="1">
      <alignment vertical="center"/>
    </xf>
    <xf numFmtId="193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33" borderId="21" xfId="0" applyFont="1" applyFill="1" applyBorder="1" applyAlignment="1">
      <alignment horizontal="center" vertical="center"/>
    </xf>
    <xf numFmtId="176" fontId="2" fillId="33" borderId="21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77" fontId="2" fillId="0" borderId="27" xfId="48" applyNumberFormat="1" applyFont="1" applyBorder="1" applyAlignment="1">
      <alignment vertical="center"/>
    </xf>
    <xf numFmtId="193" fontId="2" fillId="0" borderId="27" xfId="0" applyNumberFormat="1" applyFont="1" applyBorder="1" applyAlignment="1">
      <alignment vertical="center"/>
    </xf>
    <xf numFmtId="180" fontId="2" fillId="0" borderId="27" xfId="0" applyNumberFormat="1" applyFont="1" applyBorder="1" applyAlignment="1">
      <alignment vertical="center"/>
    </xf>
    <xf numFmtId="49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177" fontId="2" fillId="0" borderId="15" xfId="48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vertical="center"/>
    </xf>
    <xf numFmtId="180" fontId="2" fillId="0" borderId="15" xfId="0" applyNumberFormat="1" applyFont="1" applyBorder="1" applyAlignment="1">
      <alignment vertical="center"/>
    </xf>
    <xf numFmtId="193" fontId="2" fillId="0" borderId="15" xfId="0" applyNumberFormat="1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right" vertical="center"/>
    </xf>
    <xf numFmtId="176" fontId="2" fillId="0" borderId="31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49" fontId="2" fillId="0" borderId="33" xfId="0" applyNumberFormat="1" applyFont="1" applyBorder="1" applyAlignment="1">
      <alignment horizontal="right" vertical="center"/>
    </xf>
    <xf numFmtId="176" fontId="2" fillId="0" borderId="34" xfId="0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35" xfId="0" applyNumberFormat="1" applyFont="1" applyBorder="1" applyAlignment="1">
      <alignment horizontal="left" vertical="center" wrapText="1" indent="1"/>
    </xf>
    <xf numFmtId="49" fontId="2" fillId="0" borderId="24" xfId="0" applyNumberFormat="1" applyFont="1" applyBorder="1" applyAlignment="1">
      <alignment horizontal="left" vertical="center" indent="1"/>
    </xf>
    <xf numFmtId="49" fontId="2" fillId="0" borderId="36" xfId="0" applyNumberFormat="1" applyFont="1" applyBorder="1" applyAlignment="1">
      <alignment horizontal="left" vertical="center" indent="1"/>
    </xf>
    <xf numFmtId="49" fontId="2" fillId="0" borderId="24" xfId="0" applyNumberFormat="1" applyFont="1" applyBorder="1" applyAlignment="1">
      <alignment horizontal="left" vertical="center" wrapText="1" indent="1"/>
    </xf>
    <xf numFmtId="49" fontId="2" fillId="0" borderId="37" xfId="0" applyNumberFormat="1" applyFont="1" applyBorder="1" applyAlignment="1">
      <alignment horizontal="left" vertical="center" indent="1"/>
    </xf>
    <xf numFmtId="176" fontId="2" fillId="0" borderId="0" xfId="48" applyNumberFormat="1" applyFont="1" applyBorder="1" applyAlignment="1">
      <alignment vertical="center"/>
    </xf>
    <xf numFmtId="176" fontId="2" fillId="0" borderId="27" xfId="48" applyNumberFormat="1" applyFont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27" xfId="48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80" fontId="2" fillId="0" borderId="0" xfId="0" applyNumberFormat="1" applyFont="1" applyBorder="1" applyAlignment="1">
      <alignment horizontal="center" vertical="center"/>
    </xf>
    <xf numFmtId="194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200" fontId="2" fillId="0" borderId="15" xfId="0" applyNumberFormat="1" applyFont="1" applyBorder="1" applyAlignment="1">
      <alignment horizontal="center" vertical="center"/>
    </xf>
    <xf numFmtId="201" fontId="2" fillId="0" borderId="0" xfId="0" applyNumberFormat="1" applyFont="1" applyBorder="1" applyAlignment="1">
      <alignment horizontal="center" vertical="center"/>
    </xf>
    <xf numFmtId="201" fontId="2" fillId="0" borderId="15" xfId="0" applyNumberFormat="1" applyFont="1" applyBorder="1" applyAlignment="1">
      <alignment horizontal="center" vertical="center"/>
    </xf>
    <xf numFmtId="202" fontId="2" fillId="0" borderId="0" xfId="0" applyNumberFormat="1" applyFont="1" applyBorder="1" applyAlignment="1">
      <alignment horizontal="center" vertical="center"/>
    </xf>
    <xf numFmtId="202" fontId="2" fillId="0" borderId="15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left" vertical="center" wrapText="1" indent="1"/>
    </xf>
    <xf numFmtId="184" fontId="2" fillId="0" borderId="15" xfId="0" applyNumberFormat="1" applyFont="1" applyBorder="1" applyAlignment="1">
      <alignment vertical="center"/>
    </xf>
    <xf numFmtId="49" fontId="2" fillId="0" borderId="25" xfId="0" applyNumberFormat="1" applyFont="1" applyBorder="1" applyAlignment="1">
      <alignment horizontal="left" vertical="center" indent="1"/>
    </xf>
    <xf numFmtId="176" fontId="2" fillId="0" borderId="15" xfId="0" applyNumberFormat="1" applyFont="1" applyBorder="1" applyAlignment="1">
      <alignment vertical="center"/>
    </xf>
    <xf numFmtId="0" fontId="2" fillId="0" borderId="39" xfId="0" applyNumberFormat="1" applyFont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left" vertical="center" indent="1"/>
    </xf>
    <xf numFmtId="0" fontId="2" fillId="0" borderId="38" xfId="0" applyNumberFormat="1" applyFont="1" applyBorder="1" applyAlignment="1">
      <alignment horizontal="left" vertical="center" indent="1"/>
    </xf>
    <xf numFmtId="0" fontId="2" fillId="0" borderId="40" xfId="0" applyNumberFormat="1" applyFont="1" applyBorder="1" applyAlignment="1">
      <alignment horizontal="left" vertical="center" indent="1"/>
    </xf>
    <xf numFmtId="0" fontId="2" fillId="0" borderId="11" xfId="0" applyNumberFormat="1" applyFont="1" applyBorder="1" applyAlignment="1">
      <alignment horizontal="left" vertical="center" indent="1"/>
    </xf>
    <xf numFmtId="0" fontId="2" fillId="0" borderId="41" xfId="0" applyNumberFormat="1" applyFont="1" applyBorder="1" applyAlignment="1">
      <alignment horizontal="left" vertical="center" indent="1"/>
    </xf>
    <xf numFmtId="0" fontId="2" fillId="0" borderId="24" xfId="0" applyNumberFormat="1" applyFont="1" applyBorder="1" applyAlignment="1">
      <alignment horizontal="left" vertical="center" indent="1"/>
    </xf>
    <xf numFmtId="0" fontId="2" fillId="0" borderId="11" xfId="0" applyNumberFormat="1" applyFont="1" applyBorder="1" applyAlignment="1">
      <alignment horizontal="left" vertical="center" wrapText="1" indent="1"/>
    </xf>
    <xf numFmtId="0" fontId="2" fillId="0" borderId="25" xfId="0" applyNumberFormat="1" applyFont="1" applyBorder="1" applyAlignment="1">
      <alignment horizontal="left" vertical="center" wrapText="1" indent="1"/>
    </xf>
    <xf numFmtId="0" fontId="2" fillId="0" borderId="24" xfId="0" applyNumberFormat="1" applyFont="1" applyBorder="1" applyAlignment="1">
      <alignment horizontal="left" vertical="center" wrapText="1" indent="1"/>
    </xf>
    <xf numFmtId="0" fontId="2" fillId="0" borderId="13" xfId="0" applyNumberFormat="1" applyFont="1" applyBorder="1" applyAlignment="1">
      <alignment horizontal="left" vertical="center" indent="1"/>
    </xf>
    <xf numFmtId="0" fontId="2" fillId="0" borderId="31" xfId="0" applyNumberFormat="1" applyFont="1" applyBorder="1" applyAlignment="1">
      <alignment horizontal="left" vertical="center" wrapText="1" indent="1"/>
    </xf>
    <xf numFmtId="49" fontId="2" fillId="0" borderId="26" xfId="0" applyNumberFormat="1" applyFont="1" applyBorder="1" applyAlignment="1">
      <alignment horizontal="left" vertical="center" indent="1"/>
    </xf>
    <xf numFmtId="211" fontId="2" fillId="0" borderId="17" xfId="0" applyNumberFormat="1" applyFont="1" applyBorder="1" applyAlignment="1">
      <alignment vertical="center"/>
    </xf>
    <xf numFmtId="211" fontId="2" fillId="0" borderId="24" xfId="0" applyNumberFormat="1" applyFont="1" applyBorder="1" applyAlignment="1">
      <alignment vertical="center"/>
    </xf>
    <xf numFmtId="211" fontId="2" fillId="0" borderId="25" xfId="0" applyNumberFormat="1" applyFont="1" applyBorder="1" applyAlignment="1">
      <alignment vertical="center"/>
    </xf>
    <xf numFmtId="211" fontId="2" fillId="0" borderId="11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 indent="1"/>
    </xf>
    <xf numFmtId="0" fontId="0" fillId="0" borderId="39" xfId="0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41" xfId="0" applyFont="1" applyBorder="1" applyAlignment="1">
      <alignment horizontal="left" vertical="center" indent="1"/>
    </xf>
    <xf numFmtId="0" fontId="2" fillId="0" borderId="35" xfId="0" applyFont="1" applyBorder="1" applyAlignment="1">
      <alignment horizontal="left" vertical="center" indent="1"/>
    </xf>
    <xf numFmtId="49" fontId="2" fillId="0" borderId="11" xfId="0" applyNumberFormat="1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4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left" vertical="center" wrapText="1" indent="1"/>
    </xf>
    <xf numFmtId="211" fontId="2" fillId="0" borderId="31" xfId="0" applyNumberFormat="1" applyFont="1" applyBorder="1" applyAlignment="1">
      <alignment vertical="center"/>
    </xf>
    <xf numFmtId="211" fontId="2" fillId="0" borderId="42" xfId="0" applyNumberFormat="1" applyFont="1" applyFill="1" applyBorder="1" applyAlignment="1">
      <alignment vertical="center"/>
    </xf>
    <xf numFmtId="211" fontId="2" fillId="0" borderId="11" xfId="0" applyNumberFormat="1" applyFont="1" applyBorder="1" applyAlignment="1">
      <alignment vertical="center"/>
    </xf>
    <xf numFmtId="211" fontId="2" fillId="0" borderId="10" xfId="0" applyNumberFormat="1" applyFont="1" applyBorder="1" applyAlignment="1">
      <alignment vertical="center"/>
    </xf>
    <xf numFmtId="211" fontId="2" fillId="0" borderId="10" xfId="0" applyNumberFormat="1" applyFont="1" applyBorder="1" applyAlignment="1">
      <alignment vertical="center"/>
    </xf>
    <xf numFmtId="182" fontId="2" fillId="0" borderId="27" xfId="0" applyNumberFormat="1" applyFont="1" applyBorder="1" applyAlignment="1">
      <alignment vertical="center"/>
    </xf>
    <xf numFmtId="211" fontId="2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211" fontId="2" fillId="0" borderId="21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vertical="center"/>
    </xf>
    <xf numFmtId="211" fontId="2" fillId="0" borderId="0" xfId="0" applyNumberFormat="1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41" fontId="2" fillId="0" borderId="0" xfId="48" applyFont="1" applyBorder="1" applyAlignment="1">
      <alignment vertical="center"/>
    </xf>
    <xf numFmtId="0" fontId="2" fillId="0" borderId="33" xfId="0" applyFont="1" applyBorder="1" applyAlignment="1">
      <alignment horizontal="right" vertical="center"/>
    </xf>
    <xf numFmtId="0" fontId="2" fillId="0" borderId="44" xfId="0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center" wrapText="1" indent="1"/>
    </xf>
    <xf numFmtId="211" fontId="2" fillId="0" borderId="15" xfId="0" applyNumberFormat="1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176" fontId="2" fillId="0" borderId="25" xfId="0" applyNumberFormat="1" applyFont="1" applyBorder="1" applyAlignment="1">
      <alignment horizontal="left" vertical="center" indent="1"/>
    </xf>
    <xf numFmtId="0" fontId="2" fillId="0" borderId="29" xfId="0" applyFont="1" applyBorder="1" applyAlignment="1">
      <alignment horizontal="left" vertical="center" indent="1"/>
    </xf>
    <xf numFmtId="176" fontId="2" fillId="0" borderId="30" xfId="0" applyNumberFormat="1" applyFont="1" applyBorder="1" applyAlignment="1">
      <alignment horizontal="left" vertical="center" indent="1"/>
    </xf>
    <xf numFmtId="41" fontId="2" fillId="0" borderId="0" xfId="48" applyFont="1" applyAlignment="1">
      <alignment horizontal="left" vertical="center" indent="1"/>
    </xf>
    <xf numFmtId="176" fontId="2" fillId="0" borderId="24" xfId="0" applyNumberFormat="1" applyFont="1" applyBorder="1" applyAlignment="1">
      <alignment horizontal="left" vertical="center" indent="1"/>
    </xf>
    <xf numFmtId="0" fontId="2" fillId="0" borderId="26" xfId="0" applyFont="1" applyBorder="1" applyAlignment="1">
      <alignment horizontal="left" vertical="center" indent="1"/>
    </xf>
    <xf numFmtId="176" fontId="2" fillId="0" borderId="28" xfId="0" applyNumberFormat="1" applyFont="1" applyBorder="1" applyAlignment="1">
      <alignment horizontal="left" vertical="center" indent="1"/>
    </xf>
    <xf numFmtId="49" fontId="2" fillId="0" borderId="0" xfId="0" applyNumberFormat="1" applyFont="1" applyBorder="1" applyAlignment="1">
      <alignment horizontal="left" vertical="center" indent="1"/>
    </xf>
    <xf numFmtId="0" fontId="2" fillId="0" borderId="15" xfId="0" applyFont="1" applyBorder="1" applyAlignment="1">
      <alignment horizontal="center" vertical="center"/>
    </xf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horizontal="left" vertical="center" wrapText="1" indent="1"/>
    </xf>
    <xf numFmtId="0" fontId="2" fillId="0" borderId="11" xfId="0" applyFont="1" applyBorder="1" applyAlignment="1">
      <alignment vertical="center"/>
    </xf>
    <xf numFmtId="0" fontId="2" fillId="0" borderId="36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left" vertical="center" indent="1"/>
    </xf>
    <xf numFmtId="176" fontId="2" fillId="0" borderId="16" xfId="0" applyNumberFormat="1" applyFont="1" applyBorder="1" applyAlignment="1">
      <alignment horizontal="left" vertical="center" indent="1"/>
    </xf>
    <xf numFmtId="0" fontId="2" fillId="0" borderId="38" xfId="0" applyNumberFormat="1" applyFont="1" applyBorder="1" applyAlignment="1">
      <alignment horizontal="left" vertical="center" wrapText="1" indent="1"/>
    </xf>
    <xf numFmtId="0" fontId="2" fillId="0" borderId="29" xfId="0" applyNumberFormat="1" applyFont="1" applyBorder="1" applyAlignment="1">
      <alignment horizontal="left" vertical="center" wrapText="1" indent="1"/>
    </xf>
    <xf numFmtId="49" fontId="2" fillId="0" borderId="29" xfId="0" applyNumberFormat="1" applyFont="1" applyBorder="1" applyAlignment="1">
      <alignment horizontal="left" vertical="center" indent="1"/>
    </xf>
    <xf numFmtId="0" fontId="2" fillId="0" borderId="13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211" fontId="2" fillId="0" borderId="47" xfId="0" applyNumberFormat="1" applyFont="1" applyBorder="1" applyAlignment="1">
      <alignment vertical="center"/>
    </xf>
    <xf numFmtId="211" fontId="2" fillId="0" borderId="48" xfId="0" applyNumberFormat="1" applyFont="1" applyBorder="1" applyAlignment="1">
      <alignment vertical="center"/>
    </xf>
    <xf numFmtId="211" fontId="2" fillId="0" borderId="15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211" fontId="2" fillId="0" borderId="0" xfId="0" applyNumberFormat="1" applyFont="1" applyAlignment="1">
      <alignment vertical="center"/>
    </xf>
    <xf numFmtId="9" fontId="2" fillId="0" borderId="15" xfId="0" applyNumberFormat="1" applyFont="1" applyBorder="1" applyAlignment="1">
      <alignment vertical="center"/>
    </xf>
    <xf numFmtId="211" fontId="2" fillId="0" borderId="25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211" fontId="2" fillId="0" borderId="33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vertical="center" wrapText="1"/>
    </xf>
    <xf numFmtId="0" fontId="2" fillId="0" borderId="44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176" fontId="2" fillId="0" borderId="29" xfId="0" applyNumberFormat="1" applyFont="1" applyBorder="1" applyAlignment="1">
      <alignment horizontal="left" vertical="center" indent="1"/>
    </xf>
    <xf numFmtId="176" fontId="2" fillId="0" borderId="26" xfId="0" applyNumberFormat="1" applyFont="1" applyBorder="1" applyAlignment="1">
      <alignment horizontal="left" vertical="center" indent="1"/>
    </xf>
    <xf numFmtId="176" fontId="2" fillId="0" borderId="29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33" xfId="0" applyNumberFormat="1" applyFont="1" applyBorder="1" applyAlignment="1">
      <alignment horizontal="left" vertical="center" indent="1"/>
    </xf>
    <xf numFmtId="0" fontId="2" fillId="0" borderId="33" xfId="0" applyNumberFormat="1" applyFont="1" applyBorder="1" applyAlignment="1">
      <alignment horizontal="left" vertical="center" wrapText="1" indent="1"/>
    </xf>
    <xf numFmtId="176" fontId="2" fillId="0" borderId="33" xfId="0" applyNumberFormat="1" applyFont="1" applyBorder="1" applyAlignment="1">
      <alignment vertical="center"/>
    </xf>
    <xf numFmtId="211" fontId="2" fillId="0" borderId="33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 indent="1"/>
    </xf>
    <xf numFmtId="0" fontId="2" fillId="0" borderId="32" xfId="0" applyNumberFormat="1" applyFont="1" applyBorder="1" applyAlignment="1">
      <alignment horizontal="left" vertical="center" wrapText="1" indent="1"/>
    </xf>
    <xf numFmtId="176" fontId="2" fillId="0" borderId="34" xfId="0" applyNumberFormat="1" applyFont="1" applyBorder="1" applyAlignment="1">
      <alignment vertical="center"/>
    </xf>
    <xf numFmtId="9" fontId="2" fillId="0" borderId="49" xfId="43" applyFont="1" applyFill="1" applyBorder="1" applyAlignment="1">
      <alignment vertical="center"/>
    </xf>
    <xf numFmtId="9" fontId="2" fillId="0" borderId="50" xfId="43" applyFont="1" applyFill="1" applyBorder="1" applyAlignment="1">
      <alignment vertical="center"/>
    </xf>
    <xf numFmtId="9" fontId="2" fillId="0" borderId="51" xfId="43" applyFont="1" applyFill="1" applyBorder="1" applyAlignment="1">
      <alignment vertical="center"/>
    </xf>
    <xf numFmtId="9" fontId="2" fillId="0" borderId="52" xfId="43" applyFont="1" applyFill="1" applyBorder="1" applyAlignment="1">
      <alignment vertical="center"/>
    </xf>
    <xf numFmtId="9" fontId="2" fillId="0" borderId="22" xfId="43" applyFont="1" applyFill="1" applyBorder="1" applyAlignment="1">
      <alignment vertical="center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  <xf numFmtId="41" fontId="2" fillId="0" borderId="30" xfId="48" applyFont="1" applyBorder="1" applyAlignment="1">
      <alignment horizontal="left" vertical="center" indent="1"/>
    </xf>
    <xf numFmtId="176" fontId="2" fillId="0" borderId="27" xfId="0" applyNumberFormat="1" applyFont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/>
    </xf>
    <xf numFmtId="41" fontId="2" fillId="0" borderId="34" xfId="48" applyFont="1" applyBorder="1" applyAlignment="1">
      <alignment horizontal="left" vertical="center" indent="1"/>
    </xf>
    <xf numFmtId="0" fontId="2" fillId="0" borderId="2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vertical="center"/>
    </xf>
    <xf numFmtId="176" fontId="2" fillId="0" borderId="42" xfId="0" applyNumberFormat="1" applyFont="1" applyFill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80" fontId="2" fillId="0" borderId="15" xfId="0" applyNumberFormat="1" applyFont="1" applyBorder="1" applyAlignment="1">
      <alignment horizontal="center" vertical="center"/>
    </xf>
    <xf numFmtId="177" fontId="2" fillId="0" borderId="33" xfId="48" applyNumberFormat="1" applyFont="1" applyBorder="1" applyAlignment="1">
      <alignment vertical="center"/>
    </xf>
    <xf numFmtId="193" fontId="2" fillId="0" borderId="33" xfId="0" applyNumberFormat="1" applyFont="1" applyBorder="1" applyAlignment="1">
      <alignment vertical="center"/>
    </xf>
    <xf numFmtId="201" fontId="2" fillId="0" borderId="33" xfId="0" applyNumberFormat="1" applyFont="1" applyBorder="1" applyAlignment="1">
      <alignment horizontal="center" vertical="center"/>
    </xf>
    <xf numFmtId="9" fontId="2" fillId="0" borderId="47" xfId="43" applyFont="1" applyFill="1" applyBorder="1" applyAlignment="1">
      <alignment vertical="center"/>
    </xf>
    <xf numFmtId="0" fontId="10" fillId="0" borderId="0" xfId="0" applyFont="1" applyBorder="1" applyAlignment="1">
      <alignment horizontal="justify" vertical="center"/>
    </xf>
    <xf numFmtId="0" fontId="10" fillId="0" borderId="38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176" fontId="2" fillId="33" borderId="11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176" fontId="2" fillId="33" borderId="2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33" borderId="54" xfId="0" applyFont="1" applyFill="1" applyBorder="1" applyAlignment="1">
      <alignment horizontal="distributed" vertical="center" indent="2"/>
    </xf>
    <xf numFmtId="0" fontId="2" fillId="33" borderId="55" xfId="0" applyFont="1" applyFill="1" applyBorder="1" applyAlignment="1">
      <alignment horizontal="distributed" vertical="center" indent="2"/>
    </xf>
    <xf numFmtId="0" fontId="2" fillId="33" borderId="56" xfId="0" applyFont="1" applyFill="1" applyBorder="1" applyAlignment="1">
      <alignment horizontal="distributed" vertical="center" indent="2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distributed" vertical="center" indent="2"/>
    </xf>
    <xf numFmtId="0" fontId="2" fillId="0" borderId="58" xfId="0" applyFont="1" applyFill="1" applyBorder="1" applyAlignment="1">
      <alignment horizontal="distributed" vertical="center" indent="2"/>
    </xf>
    <xf numFmtId="0" fontId="2" fillId="0" borderId="59" xfId="0" applyFont="1" applyFill="1" applyBorder="1" applyAlignment="1">
      <alignment horizontal="distributed" vertical="center" indent="2"/>
    </xf>
    <xf numFmtId="0" fontId="2" fillId="0" borderId="57" xfId="0" applyFont="1" applyFill="1" applyBorder="1" applyAlignment="1">
      <alignment horizontal="distributed" vertical="center" wrapText="1" indent="2"/>
    </xf>
    <xf numFmtId="0" fontId="2" fillId="0" borderId="58" xfId="0" applyFont="1" applyFill="1" applyBorder="1" applyAlignment="1">
      <alignment horizontal="distributed" vertical="center" wrapText="1" indent="2"/>
    </xf>
    <xf numFmtId="0" fontId="2" fillId="0" borderId="59" xfId="0" applyFont="1" applyFill="1" applyBorder="1" applyAlignment="1">
      <alignment horizontal="distributed" vertical="center" wrapText="1" indent="2"/>
    </xf>
    <xf numFmtId="0" fontId="2" fillId="0" borderId="4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25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2" fillId="33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176" fontId="2" fillId="33" borderId="60" xfId="0" applyNumberFormat="1" applyFont="1" applyFill="1" applyBorder="1" applyAlignment="1">
      <alignment horizontal="center" vertical="center" wrapText="1"/>
    </xf>
    <xf numFmtId="176" fontId="2" fillId="33" borderId="61" xfId="0" applyNumberFormat="1" applyFont="1" applyFill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62" xfId="0" applyNumberFormat="1" applyFont="1" applyBorder="1" applyAlignment="1">
      <alignment horizontal="distributed" vertical="center" indent="2"/>
    </xf>
    <xf numFmtId="0" fontId="2" fillId="0" borderId="19" xfId="0" applyNumberFormat="1" applyFont="1" applyBorder="1" applyAlignment="1">
      <alignment horizontal="distributed" vertical="center" indent="2"/>
    </xf>
    <xf numFmtId="0" fontId="2" fillId="0" borderId="63" xfId="0" applyNumberFormat="1" applyFont="1" applyBorder="1" applyAlignment="1">
      <alignment horizontal="distributed" vertical="center" indent="2"/>
    </xf>
    <xf numFmtId="176" fontId="2" fillId="33" borderId="55" xfId="0" applyNumberFormat="1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/>
    </xf>
    <xf numFmtId="0" fontId="2" fillId="0" borderId="25" xfId="0" applyNumberFormat="1" applyFont="1" applyBorder="1" applyAlignment="1">
      <alignment horizontal="left" vertical="center" indent="1"/>
    </xf>
    <xf numFmtId="0" fontId="2" fillId="0" borderId="11" xfId="0" applyNumberFormat="1" applyFont="1" applyBorder="1" applyAlignment="1">
      <alignment horizontal="left" vertical="center" indent="1"/>
    </xf>
    <xf numFmtId="0" fontId="2" fillId="0" borderId="13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left" vertical="center" indent="1"/>
    </xf>
    <xf numFmtId="0" fontId="2" fillId="0" borderId="44" xfId="0" applyNumberFormat="1" applyFont="1" applyBorder="1" applyAlignment="1">
      <alignment horizontal="left" vertical="center" indent="1"/>
    </xf>
    <xf numFmtId="0" fontId="2" fillId="0" borderId="45" xfId="0" applyNumberFormat="1" applyFont="1" applyBorder="1" applyAlignment="1">
      <alignment horizontal="left" vertical="center" indent="1"/>
    </xf>
    <xf numFmtId="49" fontId="2" fillId="0" borderId="4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 indent="1"/>
    </xf>
    <xf numFmtId="0" fontId="2" fillId="0" borderId="44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45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11" fontId="2" fillId="0" borderId="25" xfId="0" applyNumberFormat="1" applyFont="1" applyBorder="1" applyAlignment="1">
      <alignment vertical="center"/>
    </xf>
    <xf numFmtId="211" fontId="2" fillId="0" borderId="11" xfId="0" applyNumberFormat="1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6" fontId="2" fillId="33" borderId="64" xfId="0" applyNumberFormat="1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/>
    </xf>
    <xf numFmtId="0" fontId="2" fillId="33" borderId="66" xfId="0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68" xfId="0" applyFont="1" applyFill="1" applyBorder="1" applyAlignment="1">
      <alignment horizontal="distributed" vertical="center" indent="2"/>
    </xf>
    <xf numFmtId="0" fontId="2" fillId="33" borderId="69" xfId="0" applyFont="1" applyFill="1" applyBorder="1" applyAlignment="1">
      <alignment horizontal="distributed" vertical="center" indent="2"/>
    </xf>
    <xf numFmtId="0" fontId="2" fillId="33" borderId="70" xfId="0" applyFont="1" applyFill="1" applyBorder="1" applyAlignment="1">
      <alignment horizontal="distributed" vertical="center" indent="2"/>
    </xf>
    <xf numFmtId="0" fontId="2" fillId="0" borderId="24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indent="1"/>
    </xf>
    <xf numFmtId="0" fontId="2" fillId="0" borderId="62" xfId="0" applyFont="1" applyBorder="1" applyAlignment="1">
      <alignment horizontal="distributed" vertical="center" indent="2"/>
    </xf>
    <xf numFmtId="0" fontId="0" fillId="0" borderId="19" xfId="0" applyBorder="1" applyAlignment="1">
      <alignment horizontal="distributed" vertical="center" indent="2"/>
    </xf>
    <xf numFmtId="0" fontId="0" fillId="0" borderId="63" xfId="0" applyBorder="1" applyAlignment="1">
      <alignment horizontal="distributed" vertical="center" indent="2"/>
    </xf>
    <xf numFmtId="176" fontId="2" fillId="0" borderId="15" xfId="48" applyNumberFormat="1" applyFont="1" applyBorder="1" applyAlignment="1">
      <alignment horizontal="right" vertical="center"/>
    </xf>
    <xf numFmtId="0" fontId="2" fillId="0" borderId="31" xfId="0" applyFont="1" applyBorder="1" applyAlignment="1">
      <alignment horizontal="left" vertical="center" inden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</xdr:row>
      <xdr:rowOff>161925</xdr:rowOff>
    </xdr:from>
    <xdr:to>
      <xdr:col>11</xdr:col>
      <xdr:colOff>238125</xdr:colOff>
      <xdr:row>5</xdr:row>
      <xdr:rowOff>47625</xdr:rowOff>
    </xdr:to>
    <xdr:sp>
      <xdr:nvSpPr>
        <xdr:cNvPr id="1" name="WordArt 1"/>
        <xdr:cNvSpPr>
          <a:spLocks/>
        </xdr:cNvSpPr>
      </xdr:nvSpPr>
      <xdr:spPr>
        <a:xfrm>
          <a:off x="923925" y="333375"/>
          <a:ext cx="769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003366"/>
              </a:solidFill>
            </a:rPr>
            <a:t>법인회계</a:t>
          </a:r>
          <a:r>
            <a:rPr lang="en-US" cap="none" sz="3600" b="1" i="0" u="none" baseline="0">
              <a:solidFill>
                <a:srgbClr val="003366"/>
              </a:solidFill>
            </a:rPr>
            <a:t> 세입·세출 추가경정 예산서(안)</a:t>
          </a:r>
        </a:p>
      </xdr:txBody>
    </xdr:sp>
    <xdr:clientData/>
  </xdr:twoCellAnchor>
  <xdr:twoCellAnchor>
    <xdr:from>
      <xdr:col>4</xdr:col>
      <xdr:colOff>409575</xdr:colOff>
      <xdr:row>7</xdr:row>
      <xdr:rowOff>19050</xdr:rowOff>
    </xdr:from>
    <xdr:to>
      <xdr:col>7</xdr:col>
      <xdr:colOff>752475</xdr:colOff>
      <xdr:row>9</xdr:row>
      <xdr:rowOff>95250</xdr:rowOff>
    </xdr:to>
    <xdr:sp>
      <xdr:nvSpPr>
        <xdr:cNvPr id="2" name="WordArt 2"/>
        <xdr:cNvSpPr>
          <a:spLocks/>
        </xdr:cNvSpPr>
      </xdr:nvSpPr>
      <xdr:spPr>
        <a:xfrm>
          <a:off x="3457575" y="1219200"/>
          <a:ext cx="26289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0066CC"/>
              </a:solidFill>
            </a:rPr>
            <a:t>[ </a:t>
          </a:r>
          <a:r>
            <a:rPr lang="en-US" cap="none" sz="3600" b="1" i="0" u="none" baseline="0">
              <a:solidFill>
                <a:srgbClr val="0066CC"/>
              </a:solidFill>
            </a:rPr>
            <a:t>법인사무국</a:t>
          </a:r>
          <a:r>
            <a:rPr lang="en-US" cap="none" sz="3600" b="1" i="0" u="none" baseline="0">
              <a:solidFill>
                <a:srgbClr val="0066CC"/>
              </a:solidFill>
            </a:rPr>
            <a:t> ]</a:t>
          </a:r>
        </a:p>
      </xdr:txBody>
    </xdr:sp>
    <xdr:clientData/>
  </xdr:twoCellAnchor>
  <xdr:twoCellAnchor>
    <xdr:from>
      <xdr:col>3</xdr:col>
      <xdr:colOff>742950</xdr:colOff>
      <xdr:row>27</xdr:row>
      <xdr:rowOff>142875</xdr:rowOff>
    </xdr:from>
    <xdr:to>
      <xdr:col>10</xdr:col>
      <xdr:colOff>123825</xdr:colOff>
      <xdr:row>29</xdr:row>
      <xdr:rowOff>161925</xdr:rowOff>
    </xdr:to>
    <xdr:sp>
      <xdr:nvSpPr>
        <xdr:cNvPr id="3" name="WordArt 3"/>
        <xdr:cNvSpPr>
          <a:spLocks/>
        </xdr:cNvSpPr>
      </xdr:nvSpPr>
      <xdr:spPr>
        <a:xfrm>
          <a:off x="3028950" y="4772025"/>
          <a:ext cx="47148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사회복지법인</a:t>
          </a:r>
          <a:r>
            <a:rPr lang="en-US" cap="none" sz="3600" b="0" i="0" u="none" baseline="0">
              <a:solidFill>
                <a:srgbClr val="000000"/>
              </a:solidFill>
            </a:rPr>
            <a:t> 유은(唯恩)복지재단</a:t>
          </a:r>
        </a:p>
      </xdr:txBody>
    </xdr:sp>
    <xdr:clientData/>
  </xdr:twoCellAnchor>
  <xdr:twoCellAnchor>
    <xdr:from>
      <xdr:col>5</xdr:col>
      <xdr:colOff>133350</xdr:colOff>
      <xdr:row>15</xdr:row>
      <xdr:rowOff>0</xdr:rowOff>
    </xdr:from>
    <xdr:to>
      <xdr:col>7</xdr:col>
      <xdr:colOff>247650</xdr:colOff>
      <xdr:row>18</xdr:row>
      <xdr:rowOff>9525</xdr:rowOff>
    </xdr:to>
    <xdr:sp>
      <xdr:nvSpPr>
        <xdr:cNvPr id="4" name="WordArt 5"/>
        <xdr:cNvSpPr>
          <a:spLocks/>
        </xdr:cNvSpPr>
      </xdr:nvSpPr>
      <xdr:spPr>
        <a:xfrm>
          <a:off x="3943350" y="2571750"/>
          <a:ext cx="16383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</a:rPr>
            <a:t>2018</a:t>
          </a:r>
          <a:r>
            <a:rPr lang="en-US" cap="none" sz="3600" b="1" i="0" u="none" baseline="0">
              <a:solidFill>
                <a:srgbClr val="000000"/>
              </a:solidFill>
            </a:rPr>
            <a:t>년도</a:t>
          </a:r>
        </a:p>
      </xdr:txBody>
    </xdr:sp>
    <xdr:clientData/>
  </xdr:twoCellAnchor>
  <xdr:twoCellAnchor editAs="oneCell">
    <xdr:from>
      <xdr:col>2</xdr:col>
      <xdr:colOff>180975</xdr:colOff>
      <xdr:row>25</xdr:row>
      <xdr:rowOff>123825</xdr:rowOff>
    </xdr:from>
    <xdr:to>
      <xdr:col>4</xdr:col>
      <xdr:colOff>28575</xdr:colOff>
      <xdr:row>31</xdr:row>
      <xdr:rowOff>95250</xdr:rowOff>
    </xdr:to>
    <xdr:pic>
      <xdr:nvPicPr>
        <xdr:cNvPr id="5" name="Picture 6" descr="유은복지재단로고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1704975" y="4410075"/>
          <a:ext cx="13716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5" sqref="L15"/>
    </sheetView>
  </sheetViews>
  <sheetFormatPr defaultColWidth="8.88671875" defaultRowHeight="13.5"/>
  <sheetData/>
  <sheetProtection/>
  <printOptions/>
  <pageMargins left="0.7480314960629921" right="0.7480314960629921" top="1.32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H20" sqref="H20"/>
    </sheetView>
  </sheetViews>
  <sheetFormatPr defaultColWidth="8.88671875" defaultRowHeight="13.5"/>
  <cols>
    <col min="2" max="2" width="97.88671875" style="0" customWidth="1"/>
  </cols>
  <sheetData>
    <row r="1" ht="6.75" customHeight="1"/>
    <row r="2" spans="1:3" ht="21.75">
      <c r="A2" s="253" t="s">
        <v>132</v>
      </c>
      <c r="B2" s="253"/>
      <c r="C2" s="241"/>
    </row>
    <row r="3" ht="11.25" customHeight="1"/>
    <row r="4" spans="1:3" ht="9" customHeight="1">
      <c r="A4" s="242"/>
      <c r="B4" s="243"/>
      <c r="C4" s="244"/>
    </row>
    <row r="5" spans="1:3" s="240" customFormat="1" ht="40.5" customHeight="1">
      <c r="A5" s="245" t="s">
        <v>119</v>
      </c>
      <c r="B5" s="238" t="s">
        <v>133</v>
      </c>
      <c r="C5" s="239"/>
    </row>
    <row r="6" spans="1:3" s="240" customFormat="1" ht="9" customHeight="1">
      <c r="A6" s="245"/>
      <c r="B6" s="249"/>
      <c r="C6" s="250"/>
    </row>
    <row r="7" spans="1:3" s="240" customFormat="1" ht="40.5" customHeight="1">
      <c r="A7" s="245" t="s">
        <v>120</v>
      </c>
      <c r="B7" s="249" t="s">
        <v>134</v>
      </c>
      <c r="C7" s="250"/>
    </row>
    <row r="8" spans="1:3" s="240" customFormat="1" ht="9" customHeight="1">
      <c r="A8" s="245"/>
      <c r="B8" s="249"/>
      <c r="C8" s="250"/>
    </row>
    <row r="9" spans="1:3" s="240" customFormat="1" ht="40.5" customHeight="1">
      <c r="A9" s="245" t="s">
        <v>121</v>
      </c>
      <c r="B9" s="249" t="s">
        <v>122</v>
      </c>
      <c r="C9" s="250"/>
    </row>
    <row r="10" spans="1:3" s="240" customFormat="1" ht="29.25" customHeight="1">
      <c r="A10" s="245"/>
      <c r="B10" s="246" t="s">
        <v>135</v>
      </c>
      <c r="C10" s="247"/>
    </row>
    <row r="11" spans="1:3" s="240" customFormat="1" ht="40.5" customHeight="1">
      <c r="A11" s="245"/>
      <c r="B11" s="249" t="s">
        <v>123</v>
      </c>
      <c r="C11" s="250"/>
    </row>
    <row r="12" spans="1:3" s="240" customFormat="1" ht="31.5">
      <c r="A12" s="245"/>
      <c r="B12" s="246" t="s">
        <v>136</v>
      </c>
      <c r="C12" s="247"/>
    </row>
    <row r="13" spans="1:3" s="240" customFormat="1" ht="9" customHeight="1">
      <c r="A13" s="245"/>
      <c r="B13" s="246"/>
      <c r="C13" s="247"/>
    </row>
    <row r="14" spans="1:3" s="240" customFormat="1" ht="40.5" customHeight="1">
      <c r="A14" s="245" t="s">
        <v>124</v>
      </c>
      <c r="B14" s="238" t="s">
        <v>125</v>
      </c>
      <c r="C14" s="239"/>
    </row>
    <row r="15" spans="1:3" s="240" customFormat="1" ht="9" customHeight="1">
      <c r="A15" s="245"/>
      <c r="B15" s="249"/>
      <c r="C15" s="250"/>
    </row>
    <row r="16" spans="1:3" s="240" customFormat="1" ht="40.5" customHeight="1">
      <c r="A16" s="245" t="s">
        <v>126</v>
      </c>
      <c r="B16" s="238" t="s">
        <v>127</v>
      </c>
      <c r="C16" s="239"/>
    </row>
    <row r="17" spans="1:3" s="240" customFormat="1" ht="9" customHeight="1">
      <c r="A17" s="245"/>
      <c r="B17" s="249"/>
      <c r="C17" s="250"/>
    </row>
    <row r="18" spans="1:3" s="240" customFormat="1" ht="40.5" customHeight="1">
      <c r="A18" s="245" t="s">
        <v>128</v>
      </c>
      <c r="B18" s="238" t="s">
        <v>129</v>
      </c>
      <c r="C18" s="239"/>
    </row>
    <row r="19" spans="1:3" s="240" customFormat="1" ht="9" customHeight="1">
      <c r="A19" s="245"/>
      <c r="B19" s="249"/>
      <c r="C19" s="250"/>
    </row>
    <row r="20" spans="1:3" s="240" customFormat="1" ht="40.5" customHeight="1">
      <c r="A20" s="245" t="s">
        <v>130</v>
      </c>
      <c r="B20" s="238" t="s">
        <v>131</v>
      </c>
      <c r="C20" s="239"/>
    </row>
    <row r="21" spans="1:3" s="240" customFormat="1" ht="15.75">
      <c r="A21" s="245"/>
      <c r="B21" s="238"/>
      <c r="C21" s="239"/>
    </row>
    <row r="22" spans="1:3" s="240" customFormat="1" ht="15.75">
      <c r="A22" s="248"/>
      <c r="B22" s="251"/>
      <c r="C22" s="252"/>
    </row>
    <row r="23" s="240" customFormat="1" ht="13.5"/>
    <row r="24" s="240" customFormat="1" ht="13.5"/>
    <row r="25" s="240" customFormat="1" ht="13.5"/>
    <row r="26" s="240" customFormat="1" ht="13.5"/>
    <row r="27" s="240" customFormat="1" ht="13.5"/>
    <row r="28" s="240" customFormat="1" ht="13.5"/>
    <row r="29" s="240" customFormat="1" ht="13.5"/>
    <row r="30" s="240" customFormat="1" ht="13.5"/>
    <row r="31" s="240" customFormat="1" ht="13.5"/>
    <row r="32" s="240" customFormat="1" ht="13.5"/>
    <row r="33" s="240" customFormat="1" ht="13.5"/>
    <row r="34" s="240" customFormat="1" ht="13.5"/>
    <row r="35" s="240" customFormat="1" ht="13.5"/>
    <row r="36" s="240" customFormat="1" ht="13.5"/>
    <row r="37" s="240" customFormat="1" ht="13.5"/>
    <row r="38" s="240" customFormat="1" ht="13.5"/>
    <row r="39" s="240" customFormat="1" ht="13.5"/>
    <row r="40" s="240" customFormat="1" ht="13.5"/>
    <row r="41" s="240" customFormat="1" ht="13.5"/>
    <row r="42" s="240" customFormat="1" ht="13.5"/>
    <row r="43" s="240" customFormat="1" ht="13.5"/>
    <row r="44" s="240" customFormat="1" ht="13.5"/>
    <row r="45" s="240" customFormat="1" ht="13.5"/>
    <row r="46" s="240" customFormat="1" ht="13.5"/>
    <row r="47" s="240" customFormat="1" ht="13.5"/>
    <row r="48" s="240" customFormat="1" ht="13.5"/>
    <row r="49" s="240" customFormat="1" ht="13.5"/>
    <row r="50" s="240" customFormat="1" ht="13.5"/>
    <row r="51" s="240" customFormat="1" ht="13.5"/>
    <row r="52" s="240" customFormat="1" ht="13.5"/>
    <row r="53" s="240" customFormat="1" ht="13.5"/>
    <row r="54" s="240" customFormat="1" ht="13.5"/>
    <row r="55" s="240" customFormat="1" ht="13.5"/>
    <row r="56" s="240" customFormat="1" ht="13.5"/>
    <row r="57" s="240" customFormat="1" ht="13.5"/>
    <row r="58" s="240" customFormat="1" ht="13.5"/>
    <row r="59" s="240" customFormat="1" ht="13.5"/>
    <row r="60" s="240" customFormat="1" ht="13.5"/>
    <row r="61" s="240" customFormat="1" ht="13.5"/>
    <row r="62" s="240" customFormat="1" ht="13.5"/>
    <row r="63" s="240" customFormat="1" ht="13.5"/>
    <row r="64" s="240" customFormat="1" ht="13.5"/>
    <row r="65" s="240" customFormat="1" ht="13.5"/>
    <row r="66" s="240" customFormat="1" ht="13.5"/>
    <row r="67" s="240" customFormat="1" ht="13.5"/>
    <row r="68" s="240" customFormat="1" ht="13.5"/>
    <row r="69" s="240" customFormat="1" ht="13.5"/>
    <row r="70" s="240" customFormat="1" ht="13.5"/>
    <row r="71" s="240" customFormat="1" ht="13.5"/>
    <row r="72" s="240" customFormat="1" ht="13.5"/>
    <row r="73" s="240" customFormat="1" ht="13.5"/>
    <row r="74" s="240" customFormat="1" ht="13.5"/>
    <row r="75" s="240" customFormat="1" ht="13.5"/>
    <row r="76" s="240" customFormat="1" ht="13.5"/>
    <row r="77" s="240" customFormat="1" ht="13.5"/>
    <row r="78" s="240" customFormat="1" ht="13.5"/>
    <row r="79" s="240" customFormat="1" ht="13.5"/>
    <row r="80" s="240" customFormat="1" ht="13.5"/>
    <row r="81" s="240" customFormat="1" ht="13.5"/>
    <row r="82" s="240" customFormat="1" ht="13.5"/>
    <row r="83" s="240" customFormat="1" ht="13.5"/>
    <row r="84" s="240" customFormat="1" ht="13.5"/>
    <row r="85" s="240" customFormat="1" ht="13.5"/>
    <row r="86" s="240" customFormat="1" ht="13.5"/>
    <row r="87" s="240" customFormat="1" ht="13.5"/>
    <row r="88" s="240" customFormat="1" ht="13.5"/>
    <row r="89" s="240" customFormat="1" ht="13.5"/>
    <row r="90" s="240" customFormat="1" ht="13.5"/>
    <row r="91" s="240" customFormat="1" ht="13.5"/>
    <row r="92" s="240" customFormat="1" ht="13.5"/>
    <row r="93" s="240" customFormat="1" ht="13.5"/>
    <row r="94" s="240" customFormat="1" ht="13.5"/>
    <row r="95" s="240" customFormat="1" ht="13.5"/>
  </sheetData>
  <sheetProtection/>
  <mergeCells count="1">
    <mergeCell ref="A2:B2"/>
  </mergeCells>
  <printOptions horizontalCentered="1"/>
  <pageMargins left="0.31496062992125984" right="0.31496062992125984" top="0.33" bottom="0.3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T6" sqref="T6"/>
    </sheetView>
  </sheetViews>
  <sheetFormatPr defaultColWidth="8.88671875" defaultRowHeight="13.5"/>
  <cols>
    <col min="1" max="1" width="8.88671875" style="2" customWidth="1"/>
    <col min="2" max="2" width="9.10546875" style="2" customWidth="1"/>
    <col min="3" max="3" width="11.4453125" style="2" customWidth="1"/>
    <col min="4" max="5" width="8.10546875" style="2" customWidth="1"/>
    <col min="6" max="6" width="8.21484375" style="2" customWidth="1"/>
    <col min="7" max="7" width="6.5546875" style="2" customWidth="1"/>
    <col min="8" max="8" width="8.6640625" style="17" customWidth="1"/>
    <col min="9" max="9" width="8.77734375" style="17" customWidth="1"/>
    <col min="10" max="10" width="11.6640625" style="17" customWidth="1"/>
    <col min="11" max="11" width="8.6640625" style="3" hidden="1" customWidth="1"/>
    <col min="12" max="12" width="8.4453125" style="3" hidden="1" customWidth="1"/>
    <col min="13" max="14" width="8.4453125" style="3" customWidth="1"/>
    <col min="15" max="15" width="8.10546875" style="3" customWidth="1"/>
    <col min="16" max="16" width="6.3359375" style="2" customWidth="1"/>
    <col min="17" max="16384" width="8.88671875" style="2" customWidth="1"/>
  </cols>
  <sheetData>
    <row r="1" spans="1:18" ht="22.5" customHeight="1">
      <c r="A1" s="273" t="s">
        <v>112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30"/>
      <c r="R1" s="30"/>
    </row>
    <row r="2" spans="1:18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74" t="s">
        <v>15</v>
      </c>
      <c r="M2" s="274"/>
      <c r="N2" s="274"/>
      <c r="O2" s="274"/>
      <c r="P2" s="274"/>
      <c r="Q2" s="31"/>
      <c r="R2" s="31"/>
    </row>
    <row r="3" ht="4.5" customHeight="1" thickBot="1"/>
    <row r="4" spans="1:16" ht="25.5" customHeight="1">
      <c r="A4" s="275" t="s">
        <v>6</v>
      </c>
      <c r="B4" s="276"/>
      <c r="C4" s="276"/>
      <c r="D4" s="276"/>
      <c r="E4" s="276"/>
      <c r="F4" s="276"/>
      <c r="G4" s="277"/>
      <c r="H4" s="275" t="s">
        <v>7</v>
      </c>
      <c r="I4" s="276"/>
      <c r="J4" s="276"/>
      <c r="K4" s="276"/>
      <c r="L4" s="276"/>
      <c r="M4" s="276"/>
      <c r="N4" s="276"/>
      <c r="O4" s="276"/>
      <c r="P4" s="277"/>
    </row>
    <row r="5" spans="1:16" ht="27.75" customHeight="1">
      <c r="A5" s="269" t="s">
        <v>0</v>
      </c>
      <c r="B5" s="256" t="s">
        <v>1</v>
      </c>
      <c r="C5" s="256" t="s">
        <v>2</v>
      </c>
      <c r="D5" s="254" t="s">
        <v>113</v>
      </c>
      <c r="E5" s="254" t="s">
        <v>114</v>
      </c>
      <c r="F5" s="256" t="s">
        <v>11</v>
      </c>
      <c r="G5" s="257"/>
      <c r="H5" s="278" t="s">
        <v>0</v>
      </c>
      <c r="I5" s="279" t="s">
        <v>1</v>
      </c>
      <c r="J5" s="279" t="s">
        <v>2</v>
      </c>
      <c r="K5" s="254" t="s">
        <v>8</v>
      </c>
      <c r="L5" s="254" t="s">
        <v>87</v>
      </c>
      <c r="M5" s="254" t="str">
        <f>D5</f>
        <v>2018년도
예산액 (A)</v>
      </c>
      <c r="N5" s="254" t="str">
        <f>E5</f>
        <v>2018년도
추가경정
예산액 (B)</v>
      </c>
      <c r="O5" s="256" t="s">
        <v>11</v>
      </c>
      <c r="P5" s="257"/>
    </row>
    <row r="6" spans="1:16" ht="25.5" customHeight="1" thickBot="1">
      <c r="A6" s="270"/>
      <c r="B6" s="271"/>
      <c r="C6" s="271"/>
      <c r="D6" s="255"/>
      <c r="E6" s="255"/>
      <c r="F6" s="32" t="s">
        <v>12</v>
      </c>
      <c r="G6" s="34" t="s">
        <v>9</v>
      </c>
      <c r="H6" s="263"/>
      <c r="I6" s="268"/>
      <c r="J6" s="268"/>
      <c r="K6" s="272"/>
      <c r="L6" s="272"/>
      <c r="M6" s="255"/>
      <c r="N6" s="255"/>
      <c r="O6" s="33" t="s">
        <v>12</v>
      </c>
      <c r="P6" s="34" t="s">
        <v>9</v>
      </c>
    </row>
    <row r="7" spans="1:19" ht="32.25" customHeight="1" thickBot="1">
      <c r="A7" s="283" t="s">
        <v>17</v>
      </c>
      <c r="B7" s="284"/>
      <c r="C7" s="285"/>
      <c r="D7" s="131">
        <f>D8+D12+D15+D18+D26</f>
        <v>509124</v>
      </c>
      <c r="E7" s="131">
        <f>E8+E12+E15+E18+E26</f>
        <v>528244</v>
      </c>
      <c r="F7" s="229">
        <f>F8+F12+F15+F18+F26</f>
        <v>19120</v>
      </c>
      <c r="G7" s="211">
        <f>(F7/D7%)/100</f>
        <v>0.03755470180152576</v>
      </c>
      <c r="H7" s="286" t="s">
        <v>17</v>
      </c>
      <c r="I7" s="287"/>
      <c r="J7" s="288"/>
      <c r="K7" s="131" t="e">
        <f>K8+K16+K19+K27+K34</f>
        <v>#REF!</v>
      </c>
      <c r="L7" s="131" t="e">
        <f>L8+L16+L19+L27+L34</f>
        <v>#REF!</v>
      </c>
      <c r="M7" s="131">
        <f>M8+M16+M19+M27+M31+M34</f>
        <v>509124</v>
      </c>
      <c r="N7" s="131">
        <f>N8+N16+N19+N27+N31+N34</f>
        <v>528244</v>
      </c>
      <c r="O7" s="229">
        <f>O8+O16+O19+O27+O31+O34</f>
        <v>19120</v>
      </c>
      <c r="P7" s="211">
        <f>(O7/M7%)/100</f>
        <v>0.03755470180152576</v>
      </c>
      <c r="R7" s="3"/>
      <c r="S7" s="3"/>
    </row>
    <row r="8" spans="1:16" ht="27.75" customHeight="1" thickTop="1">
      <c r="A8" s="22" t="str">
        <f>법세입예산!A8</f>
        <v>보조금수입</v>
      </c>
      <c r="B8" s="15"/>
      <c r="C8" s="15"/>
      <c r="D8" s="132">
        <f>D9</f>
        <v>245376</v>
      </c>
      <c r="E8" s="132">
        <f>E9</f>
        <v>264496</v>
      </c>
      <c r="F8" s="230">
        <f>F9</f>
        <v>19120</v>
      </c>
      <c r="G8" s="212">
        <f>(F8/D8%)/100</f>
        <v>0.07792123109024517</v>
      </c>
      <c r="H8" s="193" t="str">
        <f>법세출예산!A8</f>
        <v>사 무 비</v>
      </c>
      <c r="I8" s="59"/>
      <c r="J8" s="59"/>
      <c r="K8" s="132" t="e">
        <f>K9+K12</f>
        <v>#REF!</v>
      </c>
      <c r="L8" s="132" t="e">
        <f>L9+L12</f>
        <v>#REF!</v>
      </c>
      <c r="M8" s="132">
        <f>M9+M12</f>
        <v>14560</v>
      </c>
      <c r="N8" s="132">
        <f>N9+N12</f>
        <v>13720</v>
      </c>
      <c r="O8" s="230">
        <f>O9+O12</f>
        <v>-840</v>
      </c>
      <c r="P8" s="214">
        <f aca="true" t="shared" si="0" ref="P8:P18">(O8/M8%)/100</f>
        <v>-0.05769230769230769</v>
      </c>
    </row>
    <row r="9" spans="1:16" ht="27.75" customHeight="1">
      <c r="A9" s="148"/>
      <c r="B9" s="8" t="str">
        <f>법세입예산!B10</f>
        <v>기타보조금수입</v>
      </c>
      <c r="C9" s="7"/>
      <c r="D9" s="133">
        <f>SUM(D10:D11)</f>
        <v>245376</v>
      </c>
      <c r="E9" s="133">
        <f>SUM(E10:E11)</f>
        <v>264496</v>
      </c>
      <c r="F9" s="231">
        <f>SUM(F10:F11)</f>
        <v>19120</v>
      </c>
      <c r="G9" s="214">
        <f>(F9/D9%)/100</f>
        <v>0.07792123109024517</v>
      </c>
      <c r="H9" s="194"/>
      <c r="I9" s="137" t="str">
        <f>법세출예산!B10</f>
        <v>업무추진비</v>
      </c>
      <c r="J9" s="137"/>
      <c r="K9" s="133" t="e">
        <f>SUM(K10:K11)</f>
        <v>#REF!</v>
      </c>
      <c r="L9" s="133" t="e">
        <f>SUM(L10:L11)</f>
        <v>#REF!</v>
      </c>
      <c r="M9" s="133">
        <f>SUM(M10:M11)</f>
        <v>3440</v>
      </c>
      <c r="N9" s="133">
        <f>SUM(N10:N11)</f>
        <v>2600</v>
      </c>
      <c r="O9" s="231">
        <f>SUM(O10:O11)</f>
        <v>-840</v>
      </c>
      <c r="P9" s="214">
        <f t="shared" si="0"/>
        <v>-0.24418604651162792</v>
      </c>
    </row>
    <row r="10" spans="1:18" ht="27.75" customHeight="1">
      <c r="A10" s="154"/>
      <c r="B10" s="150"/>
      <c r="C10" s="7" t="str">
        <f>법세입예산!C12</f>
        <v>기타보조금수입</v>
      </c>
      <c r="D10" s="133">
        <f>법세입예산!D12</f>
        <v>245276</v>
      </c>
      <c r="E10" s="133">
        <f>법세입예산!E12</f>
        <v>263996</v>
      </c>
      <c r="F10" s="231">
        <f>E10-D10</f>
        <v>18720</v>
      </c>
      <c r="G10" s="214">
        <f>(F10/D10%)/100</f>
        <v>0.07632218398864951</v>
      </c>
      <c r="H10" s="195"/>
      <c r="I10" s="168"/>
      <c r="J10" s="137" t="str">
        <f>법세출예산!C12</f>
        <v>기관운영비</v>
      </c>
      <c r="K10" s="133" t="e">
        <f>법세출예산!#REF!</f>
        <v>#REF!</v>
      </c>
      <c r="L10" s="133" t="e">
        <f>법세출예산!#REF!</f>
        <v>#REF!</v>
      </c>
      <c r="M10" s="133">
        <f>법세출예산!D12</f>
        <v>1200</v>
      </c>
      <c r="N10" s="133">
        <f>법세출예산!E12</f>
        <v>1200</v>
      </c>
      <c r="O10" s="231">
        <f>N10-M10</f>
        <v>0</v>
      </c>
      <c r="P10" s="214">
        <f t="shared" si="0"/>
        <v>0</v>
      </c>
      <c r="R10" s="5"/>
    </row>
    <row r="11" spans="1:16" ht="27.75" customHeight="1">
      <c r="A11" s="179"/>
      <c r="B11" s="86"/>
      <c r="C11" s="7" t="str">
        <f>법세입예산!C19</f>
        <v>후원금수입</v>
      </c>
      <c r="D11" s="133">
        <f>법세입예산!D19</f>
        <v>100</v>
      </c>
      <c r="E11" s="133">
        <f>법세입예산!E19</f>
        <v>500</v>
      </c>
      <c r="F11" s="231">
        <f>E11-D11</f>
        <v>400</v>
      </c>
      <c r="G11" s="214">
        <f>(F11/D11%)/100</f>
        <v>4</v>
      </c>
      <c r="H11" s="195"/>
      <c r="I11" s="169"/>
      <c r="J11" s="137" t="str">
        <f>법세출예산!C14</f>
        <v>회 의 비</v>
      </c>
      <c r="K11" s="133" t="e">
        <f>법세출예산!#REF!</f>
        <v>#REF!</v>
      </c>
      <c r="L11" s="133" t="e">
        <f>법세출예산!#REF!</f>
        <v>#REF!</v>
      </c>
      <c r="M11" s="133">
        <f>법세출예산!D14</f>
        <v>2240</v>
      </c>
      <c r="N11" s="133">
        <f>법세출예산!E14</f>
        <v>1400</v>
      </c>
      <c r="O11" s="231">
        <f>N11-M11</f>
        <v>-840</v>
      </c>
      <c r="P11" s="214">
        <f t="shared" si="0"/>
        <v>-0.375</v>
      </c>
    </row>
    <row r="12" spans="1:16" ht="27.75" customHeight="1">
      <c r="A12" s="143" t="str">
        <f>법세입예산!A21</f>
        <v>차 입 금</v>
      </c>
      <c r="B12" s="86"/>
      <c r="C12" s="37"/>
      <c r="D12" s="132">
        <f>D13</f>
        <v>0</v>
      </c>
      <c r="E12" s="132">
        <f aca="true" t="shared" si="1" ref="D12:F13">E13</f>
        <v>0</v>
      </c>
      <c r="F12" s="230">
        <f t="shared" si="1"/>
        <v>0</v>
      </c>
      <c r="G12" s="214"/>
      <c r="H12" s="195"/>
      <c r="I12" s="137" t="str">
        <f>법세출예산!B16</f>
        <v>운 영 비</v>
      </c>
      <c r="J12" s="137"/>
      <c r="K12" s="133" t="e">
        <f>SUM(K13:K15)</f>
        <v>#REF!</v>
      </c>
      <c r="L12" s="133" t="e">
        <f>SUM(L13:L15)</f>
        <v>#REF!</v>
      </c>
      <c r="M12" s="133">
        <f>SUM(M13:M15)</f>
        <v>11120</v>
      </c>
      <c r="N12" s="133">
        <f>SUM(N13:N15)</f>
        <v>11120</v>
      </c>
      <c r="O12" s="231">
        <f>SUM(O13:O15)</f>
        <v>0</v>
      </c>
      <c r="P12" s="214">
        <f t="shared" si="0"/>
        <v>0</v>
      </c>
    </row>
    <row r="13" spans="1:18" ht="27.75" customHeight="1">
      <c r="A13" s="142"/>
      <c r="B13" s="180" t="str">
        <f>법세입예산!B23</f>
        <v>차 입 금</v>
      </c>
      <c r="C13" s="7"/>
      <c r="D13" s="133">
        <f t="shared" si="1"/>
        <v>0</v>
      </c>
      <c r="E13" s="133">
        <f t="shared" si="1"/>
        <v>0</v>
      </c>
      <c r="F13" s="231">
        <f t="shared" si="1"/>
        <v>0</v>
      </c>
      <c r="G13" s="214"/>
      <c r="H13" s="195"/>
      <c r="I13" s="169"/>
      <c r="J13" s="137" t="str">
        <f>법세출예산!C18</f>
        <v>수용비및수수료</v>
      </c>
      <c r="K13" s="133" t="e">
        <f>법세출예산!#REF!</f>
        <v>#REF!</v>
      </c>
      <c r="L13" s="133" t="e">
        <f>법세출예산!#REF!</f>
        <v>#REF!</v>
      </c>
      <c r="M13" s="133">
        <f>법세출예산!D18</f>
        <v>8400</v>
      </c>
      <c r="N13" s="133">
        <f>법세출예산!E18</f>
        <v>8400</v>
      </c>
      <c r="O13" s="231">
        <f>N13-M13</f>
        <v>0</v>
      </c>
      <c r="P13" s="214">
        <f t="shared" si="0"/>
        <v>0</v>
      </c>
      <c r="R13" s="3"/>
    </row>
    <row r="14" spans="1:16" ht="27.75" customHeight="1">
      <c r="A14" s="179"/>
      <c r="B14" s="180"/>
      <c r="C14" s="7" t="str">
        <f>법세입예산!C25</f>
        <v>기타차입금</v>
      </c>
      <c r="D14" s="133">
        <f>법세입예산!D25</f>
        <v>0</v>
      </c>
      <c r="E14" s="133">
        <f>법세입예산!E25</f>
        <v>0</v>
      </c>
      <c r="F14" s="231">
        <f>E14-D14</f>
        <v>0</v>
      </c>
      <c r="G14" s="214"/>
      <c r="H14" s="195"/>
      <c r="I14" s="169"/>
      <c r="J14" s="85" t="str">
        <f>법세출예산!C22</f>
        <v>공공요금</v>
      </c>
      <c r="K14" s="133" t="e">
        <f>법세출예산!#REF!</f>
        <v>#REF!</v>
      </c>
      <c r="L14" s="133" t="e">
        <f>법세출예산!#REF!</f>
        <v>#REF!</v>
      </c>
      <c r="M14" s="133">
        <f>법세출예산!D22</f>
        <v>720</v>
      </c>
      <c r="N14" s="133">
        <f>법세출예산!E22</f>
        <v>720</v>
      </c>
      <c r="O14" s="231">
        <f>N14-M14</f>
        <v>0</v>
      </c>
      <c r="P14" s="214">
        <f t="shared" si="0"/>
        <v>0</v>
      </c>
    </row>
    <row r="15" spans="1:16" ht="27.75" customHeight="1">
      <c r="A15" s="19" t="str">
        <f>법세입예산!A31</f>
        <v>전 입 금</v>
      </c>
      <c r="B15" s="7"/>
      <c r="C15" s="8"/>
      <c r="D15" s="133">
        <f>D16</f>
        <v>0</v>
      </c>
      <c r="E15" s="133">
        <f aca="true" t="shared" si="2" ref="D15:F16">E16</f>
        <v>0</v>
      </c>
      <c r="F15" s="231">
        <f>F16</f>
        <v>0</v>
      </c>
      <c r="G15" s="214"/>
      <c r="H15" s="195"/>
      <c r="I15" s="169"/>
      <c r="J15" s="139" t="str">
        <f>법세출예산!C24</f>
        <v>제세공과금</v>
      </c>
      <c r="K15" s="133" t="e">
        <f>법세출예산!#REF!</f>
        <v>#REF!</v>
      </c>
      <c r="L15" s="133" t="e">
        <f>법세출예산!#REF!</f>
        <v>#REF!</v>
      </c>
      <c r="M15" s="133">
        <f>법세출예산!D24</f>
        <v>2000</v>
      </c>
      <c r="N15" s="133">
        <f>법세출예산!E24</f>
        <v>2000</v>
      </c>
      <c r="O15" s="231">
        <f>N15-M15</f>
        <v>0</v>
      </c>
      <c r="P15" s="214">
        <f t="shared" si="0"/>
        <v>0</v>
      </c>
    </row>
    <row r="16" spans="1:16" ht="27.75" customHeight="1">
      <c r="A16" s="143"/>
      <c r="B16" s="7" t="str">
        <f>법세입예산!B33</f>
        <v>전 입 금</v>
      </c>
      <c r="C16" s="7"/>
      <c r="D16" s="134">
        <f t="shared" si="2"/>
        <v>0</v>
      </c>
      <c r="E16" s="134">
        <f>E17</f>
        <v>0</v>
      </c>
      <c r="F16" s="228">
        <f t="shared" si="2"/>
        <v>0</v>
      </c>
      <c r="G16" s="214"/>
      <c r="H16" s="198" t="str">
        <f>법세출예산!A28</f>
        <v>사 업 비</v>
      </c>
      <c r="I16" s="197"/>
      <c r="J16" s="137"/>
      <c r="K16" s="133" t="e">
        <f aca="true" t="shared" si="3" ref="K16:O17">K17</f>
        <v>#REF!</v>
      </c>
      <c r="L16" s="133" t="e">
        <f t="shared" si="3"/>
        <v>#REF!</v>
      </c>
      <c r="M16" s="133">
        <f t="shared" si="3"/>
        <v>4000</v>
      </c>
      <c r="N16" s="133">
        <f t="shared" si="3"/>
        <v>4000</v>
      </c>
      <c r="O16" s="231">
        <f t="shared" si="3"/>
        <v>0</v>
      </c>
      <c r="P16" s="214">
        <f t="shared" si="0"/>
        <v>0</v>
      </c>
    </row>
    <row r="17" spans="1:16" ht="27.75" customHeight="1">
      <c r="A17" s="22"/>
      <c r="B17" s="15"/>
      <c r="C17" s="15" t="str">
        <f>법세입예산!C35</f>
        <v>시설회계전입금</v>
      </c>
      <c r="D17" s="113">
        <f>법세입예산!D35</f>
        <v>0</v>
      </c>
      <c r="E17" s="113">
        <f>법세입예산!E35</f>
        <v>0</v>
      </c>
      <c r="F17" s="16">
        <f>E17-D17</f>
        <v>0</v>
      </c>
      <c r="G17" s="214"/>
      <c r="H17" s="195"/>
      <c r="I17" s="137" t="str">
        <f>법세출예산!B30</f>
        <v>일반사업비</v>
      </c>
      <c r="J17" s="137"/>
      <c r="K17" s="133" t="e">
        <f t="shared" si="3"/>
        <v>#REF!</v>
      </c>
      <c r="L17" s="133" t="e">
        <f t="shared" si="3"/>
        <v>#REF!</v>
      </c>
      <c r="M17" s="133">
        <f t="shared" si="3"/>
        <v>4000</v>
      </c>
      <c r="N17" s="133">
        <f t="shared" si="3"/>
        <v>4000</v>
      </c>
      <c r="O17" s="231">
        <f t="shared" si="3"/>
        <v>0</v>
      </c>
      <c r="P17" s="214">
        <f t="shared" si="0"/>
        <v>0</v>
      </c>
    </row>
    <row r="18" spans="1:16" ht="27.75" customHeight="1">
      <c r="A18" s="19" t="str">
        <f>법세입예산!A37</f>
        <v>이 월 금</v>
      </c>
      <c r="B18" s="7"/>
      <c r="C18" s="7"/>
      <c r="D18" s="134">
        <f aca="true" t="shared" si="4" ref="D18:F19">D19</f>
        <v>262848</v>
      </c>
      <c r="E18" s="134">
        <f t="shared" si="4"/>
        <v>262848</v>
      </c>
      <c r="F18" s="228">
        <f t="shared" si="4"/>
        <v>0</v>
      </c>
      <c r="G18" s="214">
        <f>(F18/D18%)/100</f>
        <v>0</v>
      </c>
      <c r="H18" s="196"/>
      <c r="I18" s="170"/>
      <c r="J18" s="59" t="str">
        <f>법세출예산!C32</f>
        <v>출판홍보사업비</v>
      </c>
      <c r="K18" s="132" t="e">
        <f>법세출예산!#REF!</f>
        <v>#REF!</v>
      </c>
      <c r="L18" s="132" t="e">
        <f>법세출예산!#REF!</f>
        <v>#REF!</v>
      </c>
      <c r="M18" s="132">
        <f>법세출예산!D32</f>
        <v>4000</v>
      </c>
      <c r="N18" s="132">
        <f>법세출예산!E32</f>
        <v>4000</v>
      </c>
      <c r="O18" s="230">
        <f>N18-M18</f>
        <v>0</v>
      </c>
      <c r="P18" s="214">
        <f t="shared" si="0"/>
        <v>0</v>
      </c>
    </row>
    <row r="19" spans="1:16" ht="27.75" customHeight="1">
      <c r="A19" s="258"/>
      <c r="B19" s="15" t="str">
        <f>법세입예산!B39</f>
        <v>이 월 금</v>
      </c>
      <c r="C19" s="15"/>
      <c r="D19" s="113">
        <f t="shared" si="4"/>
        <v>262848</v>
      </c>
      <c r="E19" s="113">
        <f t="shared" si="4"/>
        <v>262848</v>
      </c>
      <c r="F19" s="16">
        <f t="shared" si="4"/>
        <v>0</v>
      </c>
      <c r="G19" s="214">
        <f>(F19/D19%)/100</f>
        <v>0</v>
      </c>
      <c r="H19" s="198" t="str">
        <f>법세출예산!A38</f>
        <v>전 출 금</v>
      </c>
      <c r="I19" s="137"/>
      <c r="J19" s="137"/>
      <c r="K19" s="133" t="e">
        <f>K20</f>
        <v>#REF!</v>
      </c>
      <c r="L19" s="133" t="e">
        <f>L20</f>
        <v>#REF!</v>
      </c>
      <c r="M19" s="133">
        <f>M20</f>
        <v>250000</v>
      </c>
      <c r="N19" s="133">
        <f>N20</f>
        <v>400000</v>
      </c>
      <c r="O19" s="231">
        <f>O20</f>
        <v>150000</v>
      </c>
      <c r="P19" s="214">
        <f>(O19/M19%)/100</f>
        <v>0.6</v>
      </c>
    </row>
    <row r="20" spans="1:16" ht="27.75" customHeight="1" thickBot="1">
      <c r="A20" s="259"/>
      <c r="B20" s="58"/>
      <c r="C20" s="58" t="str">
        <f>법세입예산!C41</f>
        <v>전년도이월금</v>
      </c>
      <c r="D20" s="130">
        <f>법세입예산!D41</f>
        <v>262848</v>
      </c>
      <c r="E20" s="130">
        <f>법세입예산!E41</f>
        <v>262848</v>
      </c>
      <c r="F20" s="61">
        <f>E20-D20</f>
        <v>0</v>
      </c>
      <c r="G20" s="215">
        <f>(F20/D20%)/100</f>
        <v>0</v>
      </c>
      <c r="H20" s="199"/>
      <c r="I20" s="138" t="str">
        <f>법세출예산!B40</f>
        <v>전 출 금</v>
      </c>
      <c r="J20" s="138"/>
      <c r="K20" s="140" t="e">
        <f>K26</f>
        <v>#REF!</v>
      </c>
      <c r="L20" s="140" t="e">
        <f>L26</f>
        <v>#REF!</v>
      </c>
      <c r="M20" s="140">
        <f>M26</f>
        <v>250000</v>
      </c>
      <c r="N20" s="140">
        <f>N26</f>
        <v>400000</v>
      </c>
      <c r="O20" s="232">
        <f>O26</f>
        <v>150000</v>
      </c>
      <c r="P20" s="215">
        <f>(O20/M20%)/100</f>
        <v>0.6</v>
      </c>
    </row>
    <row r="21" spans="1:15" s="11" customFormat="1" ht="5.25" customHeight="1">
      <c r="A21" s="67"/>
      <c r="B21" s="67"/>
      <c r="C21" s="67"/>
      <c r="D21" s="136"/>
      <c r="E21" s="136"/>
      <c r="F21" s="136"/>
      <c r="G21" s="136"/>
      <c r="H21" s="149"/>
      <c r="I21" s="149"/>
      <c r="J21" s="145"/>
      <c r="K21" s="146"/>
      <c r="L21" s="146"/>
      <c r="M21" s="146"/>
      <c r="N21" s="146"/>
      <c r="O21" s="147"/>
    </row>
    <row r="22" spans="1:16" s="11" customFormat="1" ht="4.5" customHeight="1" thickBot="1">
      <c r="A22" s="167"/>
      <c r="B22" s="167"/>
      <c r="C22" s="167"/>
      <c r="D22" s="183"/>
      <c r="E22" s="183"/>
      <c r="F22" s="183"/>
      <c r="G22" s="183"/>
      <c r="H22" s="149"/>
      <c r="I22" s="149"/>
      <c r="J22" s="144"/>
      <c r="K22" s="95"/>
      <c r="L22" s="95"/>
      <c r="M22" s="95"/>
      <c r="N22" s="95"/>
      <c r="O22" s="156"/>
      <c r="P22" s="24"/>
    </row>
    <row r="23" spans="1:16" ht="25.5" customHeight="1">
      <c r="A23" s="275" t="s">
        <v>6</v>
      </c>
      <c r="B23" s="276"/>
      <c r="C23" s="276"/>
      <c r="D23" s="276"/>
      <c r="E23" s="276"/>
      <c r="F23" s="276"/>
      <c r="G23" s="277"/>
      <c r="H23" s="275" t="s">
        <v>7</v>
      </c>
      <c r="I23" s="276"/>
      <c r="J23" s="276"/>
      <c r="K23" s="276"/>
      <c r="L23" s="276"/>
      <c r="M23" s="276"/>
      <c r="N23" s="276"/>
      <c r="O23" s="276"/>
      <c r="P23" s="277"/>
    </row>
    <row r="24" spans="1:16" ht="27.75" customHeight="1">
      <c r="A24" s="269" t="s">
        <v>0</v>
      </c>
      <c r="B24" s="256" t="s">
        <v>1</v>
      </c>
      <c r="C24" s="260" t="s">
        <v>2</v>
      </c>
      <c r="D24" s="255" t="str">
        <f>D5</f>
        <v>2018년도
예산액 (A)</v>
      </c>
      <c r="E24" s="255" t="str">
        <f>E5</f>
        <v>2018년도
추가경정
예산액 (B)</v>
      </c>
      <c r="F24" s="260" t="s">
        <v>11</v>
      </c>
      <c r="G24" s="261"/>
      <c r="H24" s="262" t="s">
        <v>0</v>
      </c>
      <c r="I24" s="267" t="s">
        <v>1</v>
      </c>
      <c r="J24" s="267" t="s">
        <v>2</v>
      </c>
      <c r="K24" s="255" t="s">
        <v>8</v>
      </c>
      <c r="L24" s="255" t="s">
        <v>87</v>
      </c>
      <c r="M24" s="255" t="str">
        <f>M5</f>
        <v>2018년도
예산액 (A)</v>
      </c>
      <c r="N24" s="255" t="str">
        <f>N5</f>
        <v>2018년도
추가경정
예산액 (B)</v>
      </c>
      <c r="O24" s="260" t="s">
        <v>11</v>
      </c>
      <c r="P24" s="261"/>
    </row>
    <row r="25" spans="1:16" ht="25.5" customHeight="1" thickBot="1">
      <c r="A25" s="270"/>
      <c r="B25" s="271"/>
      <c r="C25" s="271"/>
      <c r="D25" s="272"/>
      <c r="E25" s="272"/>
      <c r="F25" s="32" t="s">
        <v>12</v>
      </c>
      <c r="G25" s="34" t="s">
        <v>9</v>
      </c>
      <c r="H25" s="263"/>
      <c r="I25" s="268"/>
      <c r="J25" s="268"/>
      <c r="K25" s="272"/>
      <c r="L25" s="272"/>
      <c r="M25" s="272"/>
      <c r="N25" s="272"/>
      <c r="O25" s="33" t="s">
        <v>12</v>
      </c>
      <c r="P25" s="34" t="s">
        <v>9</v>
      </c>
    </row>
    <row r="26" spans="1:16" ht="27" customHeight="1">
      <c r="A26" s="19" t="str">
        <f>법세입예산!A43</f>
        <v>잡 수 입</v>
      </c>
      <c r="B26" s="7"/>
      <c r="C26" s="15"/>
      <c r="D26" s="113">
        <f>D27</f>
        <v>900</v>
      </c>
      <c r="E26" s="113">
        <f>E27</f>
        <v>900</v>
      </c>
      <c r="F26" s="16">
        <f>F27</f>
        <v>0</v>
      </c>
      <c r="G26" s="213">
        <f>(F26/D26%)/100</f>
        <v>0</v>
      </c>
      <c r="H26" s="184"/>
      <c r="I26" s="185"/>
      <c r="J26" s="37" t="str">
        <f>법세출예산!C42</f>
        <v>시설전출금</v>
      </c>
      <c r="K26" s="132" t="e">
        <f>법세출예산!#REF!</f>
        <v>#REF!</v>
      </c>
      <c r="L26" s="132" t="e">
        <f>법세출예산!#REF!</f>
        <v>#REF!</v>
      </c>
      <c r="M26" s="132">
        <f>법세출예산!D42</f>
        <v>250000</v>
      </c>
      <c r="N26" s="132">
        <f>법세출예산!E42</f>
        <v>400000</v>
      </c>
      <c r="O26" s="230">
        <f>N26-M26</f>
        <v>150000</v>
      </c>
      <c r="P26" s="213">
        <f>(O26/M26%)/100</f>
        <v>0.6</v>
      </c>
    </row>
    <row r="27" spans="1:16" ht="27" customHeight="1">
      <c r="A27" s="258"/>
      <c r="B27" s="7" t="str">
        <f>법세입예산!B45</f>
        <v>잡 수 입</v>
      </c>
      <c r="C27" s="7"/>
      <c r="D27" s="134">
        <f>D28+D29+D30</f>
        <v>900</v>
      </c>
      <c r="E27" s="134">
        <f>E28+E29+E30</f>
        <v>900</v>
      </c>
      <c r="F27" s="228">
        <f>F28+F29+F30</f>
        <v>0</v>
      </c>
      <c r="G27" s="214">
        <f>(F27/D27%)/100</f>
        <v>0</v>
      </c>
      <c r="H27" s="35" t="str">
        <f>법세출예산!A44</f>
        <v>상 환 금</v>
      </c>
      <c r="I27" s="8"/>
      <c r="J27" s="8"/>
      <c r="K27" s="133" t="e">
        <f>K28</f>
        <v>#REF!</v>
      </c>
      <c r="L27" s="133" t="e">
        <f>L28</f>
        <v>#REF!</v>
      </c>
      <c r="M27" s="133">
        <f>M28</f>
        <v>0</v>
      </c>
      <c r="N27" s="133">
        <f>N28</f>
        <v>0</v>
      </c>
      <c r="O27" s="231">
        <f>O28</f>
        <v>0</v>
      </c>
      <c r="P27" s="213"/>
    </row>
    <row r="28" spans="1:16" ht="27" customHeight="1">
      <c r="A28" s="266"/>
      <c r="B28" s="264"/>
      <c r="C28" s="15" t="str">
        <f>법세입예산!C47</f>
        <v>불용품매각대</v>
      </c>
      <c r="D28" s="113">
        <f>법세입예산!D47</f>
        <v>500</v>
      </c>
      <c r="E28" s="113">
        <f>법세입예산!E47</f>
        <v>500</v>
      </c>
      <c r="F28" s="16">
        <f>법세입예산!F47</f>
        <v>0</v>
      </c>
      <c r="G28" s="214">
        <f>(F28/D28%)/100</f>
        <v>0</v>
      </c>
      <c r="H28" s="280"/>
      <c r="I28" s="8" t="str">
        <f>법세출예산!B46</f>
        <v>부채상환금</v>
      </c>
      <c r="J28" s="8"/>
      <c r="K28" s="133" t="e">
        <f>SUM(K30:K30)</f>
        <v>#REF!</v>
      </c>
      <c r="L28" s="133" t="e">
        <f>SUM(L29:L30)</f>
        <v>#REF!</v>
      </c>
      <c r="M28" s="133">
        <f>SUM(M29:M30)</f>
        <v>0</v>
      </c>
      <c r="N28" s="133">
        <f>SUM(N29:N30)</f>
        <v>0</v>
      </c>
      <c r="O28" s="231">
        <f>SUM(O29:O30)</f>
        <v>0</v>
      </c>
      <c r="P28" s="213"/>
    </row>
    <row r="29" spans="1:16" ht="27" customHeight="1">
      <c r="A29" s="266"/>
      <c r="B29" s="265"/>
      <c r="C29" s="7" t="str">
        <f>법세입예산!C49</f>
        <v>예금이자수입</v>
      </c>
      <c r="D29" s="134">
        <f>법세입예산!D49</f>
        <v>300</v>
      </c>
      <c r="E29" s="134">
        <f>법세입예산!E49</f>
        <v>300</v>
      </c>
      <c r="F29" s="228">
        <f>법세입예산!F49</f>
        <v>0</v>
      </c>
      <c r="G29" s="214">
        <f>(F29/D29%)/100</f>
        <v>0</v>
      </c>
      <c r="H29" s="281"/>
      <c r="I29" s="291"/>
      <c r="J29" s="8" t="s">
        <v>86</v>
      </c>
      <c r="K29" s="133"/>
      <c r="L29" s="133" t="e">
        <f>법세출예산!#REF!</f>
        <v>#REF!</v>
      </c>
      <c r="M29" s="133">
        <f>법세출예산!D48</f>
        <v>0</v>
      </c>
      <c r="N29" s="133">
        <f>법세출예산!E48</f>
        <v>0</v>
      </c>
      <c r="O29" s="231">
        <f>N29-M29</f>
        <v>0</v>
      </c>
      <c r="P29" s="213"/>
    </row>
    <row r="30" spans="1:16" ht="27" customHeight="1">
      <c r="A30" s="266"/>
      <c r="B30" s="265"/>
      <c r="C30" s="7" t="str">
        <f>법세입예산!C51</f>
        <v>기타잡수입</v>
      </c>
      <c r="D30" s="113">
        <f>법세입예산!D51</f>
        <v>100</v>
      </c>
      <c r="E30" s="113">
        <f>법세입예산!E51</f>
        <v>100</v>
      </c>
      <c r="F30" s="16">
        <f>법세입예산!F51</f>
        <v>0</v>
      </c>
      <c r="G30" s="214">
        <f>(F30/D30%)/100</f>
        <v>0</v>
      </c>
      <c r="H30" s="282"/>
      <c r="I30" s="292"/>
      <c r="J30" s="8" t="str">
        <f>법세출예산!C50</f>
        <v>이자지불금</v>
      </c>
      <c r="K30" s="133" t="e">
        <f>법세출예산!#REF!</f>
        <v>#REF!</v>
      </c>
      <c r="L30" s="133" t="e">
        <f>법세출예산!#REF!</f>
        <v>#REF!</v>
      </c>
      <c r="M30" s="133">
        <f>법세출예산!D50</f>
        <v>0</v>
      </c>
      <c r="N30" s="133">
        <f>법세출예산!E50</f>
        <v>0</v>
      </c>
      <c r="O30" s="231">
        <f>N30-M30</f>
        <v>0</v>
      </c>
      <c r="P30" s="213"/>
    </row>
    <row r="31" spans="1:16" ht="27" customHeight="1">
      <c r="A31" s="143"/>
      <c r="B31" s="226"/>
      <c r="C31" s="226"/>
      <c r="D31" s="112"/>
      <c r="E31" s="112"/>
      <c r="F31" s="40"/>
      <c r="G31" s="237"/>
      <c r="H31" s="48" t="str">
        <f>법세출예산!A52</f>
        <v>적 립 금</v>
      </c>
      <c r="I31" s="37"/>
      <c r="J31" s="8"/>
      <c r="K31" s="133"/>
      <c r="L31" s="133"/>
      <c r="M31" s="133">
        <f>법세출예산!D52</f>
        <v>240000</v>
      </c>
      <c r="N31" s="133">
        <f>법세출예산!E52</f>
        <v>110000</v>
      </c>
      <c r="O31" s="231">
        <f>N31-M31</f>
        <v>-130000</v>
      </c>
      <c r="P31" s="213">
        <f aca="true" t="shared" si="5" ref="P31:P36">(O31/M31%)/100</f>
        <v>-0.5416666666666666</v>
      </c>
    </row>
    <row r="32" spans="1:16" ht="27" customHeight="1">
      <c r="A32" s="143"/>
      <c r="B32" s="226"/>
      <c r="C32" s="226"/>
      <c r="D32" s="112"/>
      <c r="E32" s="112"/>
      <c r="F32" s="40"/>
      <c r="G32" s="237"/>
      <c r="H32" s="227"/>
      <c r="I32" s="37" t="str">
        <f>법세출예산!B54</f>
        <v>적 립 금</v>
      </c>
      <c r="J32" s="8"/>
      <c r="K32" s="133"/>
      <c r="L32" s="133"/>
      <c r="M32" s="133">
        <f>법세출예산!D54</f>
        <v>240000</v>
      </c>
      <c r="N32" s="133">
        <f>법세출예산!E54</f>
        <v>110000</v>
      </c>
      <c r="O32" s="231">
        <f>N32-M32</f>
        <v>-130000</v>
      </c>
      <c r="P32" s="213">
        <f t="shared" si="5"/>
        <v>-0.5416666666666666</v>
      </c>
    </row>
    <row r="33" spans="1:16" ht="27" customHeight="1">
      <c r="A33" s="143"/>
      <c r="B33" s="226"/>
      <c r="C33" s="226"/>
      <c r="D33" s="112"/>
      <c r="E33" s="112"/>
      <c r="F33" s="40"/>
      <c r="G33" s="237"/>
      <c r="H33" s="227"/>
      <c r="I33" s="37"/>
      <c r="J33" s="8" t="str">
        <f>법세출예산!C56</f>
        <v>적 립 금</v>
      </c>
      <c r="K33" s="133"/>
      <c r="L33" s="133"/>
      <c r="M33" s="133">
        <f>법세출예산!D56</f>
        <v>240000</v>
      </c>
      <c r="N33" s="133">
        <f>법세출예산!E56</f>
        <v>110000</v>
      </c>
      <c r="O33" s="231">
        <f>N33-M33</f>
        <v>-130000</v>
      </c>
      <c r="P33" s="213">
        <f t="shared" si="5"/>
        <v>-0.5416666666666666</v>
      </c>
    </row>
    <row r="34" spans="1:16" ht="27" customHeight="1">
      <c r="A34" s="154"/>
      <c r="B34" s="151"/>
      <c r="C34" s="151"/>
      <c r="D34" s="112"/>
      <c r="E34" s="112"/>
      <c r="F34" s="112"/>
      <c r="G34" s="181"/>
      <c r="H34" s="48" t="str">
        <f>법세출예산!A58</f>
        <v>예 비 비</v>
      </c>
      <c r="I34" s="8"/>
      <c r="J34" s="8"/>
      <c r="K34" s="133" t="e">
        <f aca="true" t="shared" si="6" ref="K34:O35">K35</f>
        <v>#REF!</v>
      </c>
      <c r="L34" s="133" t="e">
        <f t="shared" si="6"/>
        <v>#REF!</v>
      </c>
      <c r="M34" s="133">
        <f t="shared" si="6"/>
        <v>564</v>
      </c>
      <c r="N34" s="133">
        <f t="shared" si="6"/>
        <v>524</v>
      </c>
      <c r="O34" s="231">
        <f t="shared" si="6"/>
        <v>-40</v>
      </c>
      <c r="P34" s="213">
        <f t="shared" si="5"/>
        <v>-0.07092198581560284</v>
      </c>
    </row>
    <row r="35" spans="1:16" ht="27" customHeight="1">
      <c r="A35" s="154"/>
      <c r="B35" s="151"/>
      <c r="C35" s="151"/>
      <c r="D35" s="112"/>
      <c r="E35" s="112"/>
      <c r="F35" s="112"/>
      <c r="G35" s="181"/>
      <c r="H35" s="280"/>
      <c r="I35" s="8" t="str">
        <f>법세출예산!B60</f>
        <v>예 비 비</v>
      </c>
      <c r="J35" s="8"/>
      <c r="K35" s="133" t="e">
        <f t="shared" si="6"/>
        <v>#REF!</v>
      </c>
      <c r="L35" s="133" t="e">
        <f t="shared" si="6"/>
        <v>#REF!</v>
      </c>
      <c r="M35" s="133">
        <f t="shared" si="6"/>
        <v>564</v>
      </c>
      <c r="N35" s="133">
        <f t="shared" si="6"/>
        <v>524</v>
      </c>
      <c r="O35" s="231">
        <f t="shared" si="6"/>
        <v>-40</v>
      </c>
      <c r="P35" s="213">
        <f t="shared" si="5"/>
        <v>-0.07092198581560284</v>
      </c>
    </row>
    <row r="36" spans="1:16" ht="27" customHeight="1" thickBot="1">
      <c r="A36" s="157"/>
      <c r="B36" s="158"/>
      <c r="C36" s="158"/>
      <c r="D36" s="130"/>
      <c r="E36" s="130"/>
      <c r="F36" s="130"/>
      <c r="G36" s="182"/>
      <c r="H36" s="289"/>
      <c r="I36" s="36"/>
      <c r="J36" s="36" t="str">
        <f>법세출예산!C62</f>
        <v>예 비 비</v>
      </c>
      <c r="K36" s="140" t="e">
        <f>법세출예산!#REF!</f>
        <v>#REF!</v>
      </c>
      <c r="L36" s="140" t="e">
        <f>법세출예산!#REF!</f>
        <v>#REF!</v>
      </c>
      <c r="M36" s="140">
        <f>법세출예산!D62</f>
        <v>564</v>
      </c>
      <c r="N36" s="140">
        <f>법세출예산!E62</f>
        <v>524</v>
      </c>
      <c r="O36" s="232">
        <f>N36-M36</f>
        <v>-40</v>
      </c>
      <c r="P36" s="215">
        <f t="shared" si="5"/>
        <v>-0.07092198581560284</v>
      </c>
    </row>
    <row r="37" ht="4.5" customHeight="1"/>
    <row r="38" spans="10:17" ht="24.75" customHeight="1">
      <c r="J38" s="290" t="s">
        <v>51</v>
      </c>
      <c r="K38" s="290"/>
      <c r="L38" s="290"/>
      <c r="M38" s="290"/>
      <c r="N38" s="290"/>
      <c r="O38" s="290"/>
      <c r="P38" s="290"/>
      <c r="Q38" s="192"/>
    </row>
  </sheetData>
  <sheetProtection/>
  <mergeCells count="43">
    <mergeCell ref="L5:L6"/>
    <mergeCell ref="M5:M6"/>
    <mergeCell ref="H35:H36"/>
    <mergeCell ref="J38:P38"/>
    <mergeCell ref="J24:J25"/>
    <mergeCell ref="K24:K25"/>
    <mergeCell ref="L24:L25"/>
    <mergeCell ref="O24:P24"/>
    <mergeCell ref="I29:I30"/>
    <mergeCell ref="M24:M25"/>
    <mergeCell ref="N24:N25"/>
    <mergeCell ref="H28:H30"/>
    <mergeCell ref="A7:C7"/>
    <mergeCell ref="H7:J7"/>
    <mergeCell ref="B5:B6"/>
    <mergeCell ref="A5:A6"/>
    <mergeCell ref="C5:C6"/>
    <mergeCell ref="A23:G23"/>
    <mergeCell ref="H23:P23"/>
    <mergeCell ref="J5:J6"/>
    <mergeCell ref="A1:P1"/>
    <mergeCell ref="L2:P2"/>
    <mergeCell ref="A4:G4"/>
    <mergeCell ref="H4:P4"/>
    <mergeCell ref="E5:E6"/>
    <mergeCell ref="O5:P5"/>
    <mergeCell ref="H5:H6"/>
    <mergeCell ref="I5:I6"/>
    <mergeCell ref="K5:K6"/>
    <mergeCell ref="N5:N6"/>
    <mergeCell ref="I24:I25"/>
    <mergeCell ref="A24:A25"/>
    <mergeCell ref="B24:B25"/>
    <mergeCell ref="C24:C25"/>
    <mergeCell ref="E24:E25"/>
    <mergeCell ref="D24:D25"/>
    <mergeCell ref="D5:D6"/>
    <mergeCell ref="F5:G5"/>
    <mergeCell ref="A19:A20"/>
    <mergeCell ref="F24:G24"/>
    <mergeCell ref="H24:H25"/>
    <mergeCell ref="B28:B30"/>
    <mergeCell ref="A27:A30"/>
  </mergeCells>
  <printOptions horizontalCentered="1"/>
  <pageMargins left="0.35433070866141736" right="0.3937007874015748" top="0.5905511811023623" bottom="0.3937007874015748" header="0" footer="0"/>
  <pageSetup horizontalDpi="600" verticalDpi="600" orientation="landscape" paperSize="9" r:id="rId1"/>
  <headerFooter>
    <oddFooter>&amp;L법인회계총괄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73"/>
  <sheetViews>
    <sheetView zoomScalePageLayoutView="0" workbookViewId="0" topLeftCell="A1">
      <selection activeCell="T45" sqref="T45"/>
    </sheetView>
  </sheetViews>
  <sheetFormatPr defaultColWidth="8.88671875" defaultRowHeight="13.5"/>
  <cols>
    <col min="1" max="1" width="10.5546875" style="2" customWidth="1"/>
    <col min="2" max="2" width="13.5546875" style="2" customWidth="1"/>
    <col min="3" max="3" width="13.3359375" style="2" customWidth="1"/>
    <col min="4" max="4" width="10.88671875" style="4" customWidth="1"/>
    <col min="5" max="5" width="10.3359375" style="4" customWidth="1"/>
    <col min="6" max="6" width="9.99609375" style="4" customWidth="1"/>
    <col min="7" max="9" width="4.3359375" style="2" customWidth="1"/>
    <col min="10" max="10" width="6.21484375" style="2" customWidth="1"/>
    <col min="11" max="12" width="5.10546875" style="2" bestFit="1" customWidth="1"/>
    <col min="13" max="13" width="5.5546875" style="2" customWidth="1"/>
    <col min="14" max="14" width="3.3359375" style="2" customWidth="1"/>
    <col min="15" max="15" width="2.77734375" style="2" customWidth="1"/>
    <col min="16" max="16" width="11.10546875" style="3" customWidth="1"/>
    <col min="17" max="17" width="8.88671875" style="2" customWidth="1"/>
    <col min="18" max="18" width="16.21484375" style="5" customWidth="1"/>
    <col min="19" max="19" width="10.21484375" style="5" bestFit="1" customWidth="1"/>
    <col min="20" max="20" width="10.88671875" style="2" customWidth="1"/>
    <col min="21" max="21" width="10.88671875" style="5" customWidth="1"/>
    <col min="22" max="22" width="10.88671875" style="2" customWidth="1"/>
    <col min="23" max="16384" width="8.88671875" style="2" customWidth="1"/>
  </cols>
  <sheetData>
    <row r="1" spans="1:16" ht="24" customHeight="1">
      <c r="A1" s="302" t="s">
        <v>115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</row>
    <row r="2" spans="1:16" ht="16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303" t="s">
        <v>15</v>
      </c>
      <c r="M2" s="303"/>
      <c r="N2" s="303"/>
      <c r="O2" s="303"/>
      <c r="P2" s="303"/>
    </row>
    <row r="3" spans="1:16" ht="3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P3" s="2"/>
    </row>
    <row r="4" spans="1:16" ht="21.75" customHeight="1">
      <c r="A4" s="308" t="s">
        <v>16</v>
      </c>
      <c r="B4" s="295"/>
      <c r="C4" s="295"/>
      <c r="D4" s="307" t="s">
        <v>113</v>
      </c>
      <c r="E4" s="307" t="s">
        <v>114</v>
      </c>
      <c r="F4" s="297" t="s">
        <v>25</v>
      </c>
      <c r="G4" s="295" t="s">
        <v>116</v>
      </c>
      <c r="H4" s="295"/>
      <c r="I4" s="295"/>
      <c r="J4" s="295"/>
      <c r="K4" s="295"/>
      <c r="L4" s="295"/>
      <c r="M4" s="295"/>
      <c r="N4" s="295"/>
      <c r="O4" s="295"/>
      <c r="P4" s="296"/>
    </row>
    <row r="5" spans="1:21" s="1" customFormat="1" ht="21.75" customHeight="1">
      <c r="A5" s="20" t="s">
        <v>0</v>
      </c>
      <c r="B5" s="21" t="s">
        <v>1</v>
      </c>
      <c r="C5" s="21" t="s">
        <v>2</v>
      </c>
      <c r="D5" s="255"/>
      <c r="E5" s="255"/>
      <c r="F5" s="298"/>
      <c r="G5" s="260"/>
      <c r="H5" s="260"/>
      <c r="I5" s="260"/>
      <c r="J5" s="260"/>
      <c r="K5" s="260"/>
      <c r="L5" s="260"/>
      <c r="M5" s="260"/>
      <c r="N5" s="260"/>
      <c r="O5" s="260"/>
      <c r="P5" s="261"/>
      <c r="R5" s="6"/>
      <c r="S5" s="6"/>
      <c r="U5" s="6"/>
    </row>
    <row r="6" spans="1:16" ht="27" customHeight="1" thickBot="1">
      <c r="A6" s="304" t="s">
        <v>17</v>
      </c>
      <c r="B6" s="305"/>
      <c r="C6" s="306"/>
      <c r="D6" s="26">
        <f>D8+D21+D31+D37+D43</f>
        <v>509124</v>
      </c>
      <c r="E6" s="26">
        <f>E8+E21+E31+E37+E43</f>
        <v>528244</v>
      </c>
      <c r="F6" s="26">
        <f>F8+F21+F31+F37+F43</f>
        <v>19120</v>
      </c>
      <c r="G6" s="27"/>
      <c r="H6" s="28"/>
      <c r="I6" s="28"/>
      <c r="J6" s="28"/>
      <c r="K6" s="28"/>
      <c r="L6" s="28"/>
      <c r="M6" s="28"/>
      <c r="N6" s="28"/>
      <c r="O6" s="28"/>
      <c r="P6" s="29"/>
    </row>
    <row r="7" spans="1:21" s="126" customFormat="1" ht="15" customHeight="1" thickTop="1">
      <c r="A7" s="75" t="s">
        <v>28</v>
      </c>
      <c r="B7" s="96"/>
      <c r="C7" s="99"/>
      <c r="D7" s="159"/>
      <c r="E7" s="159"/>
      <c r="F7" s="159"/>
      <c r="G7" s="160"/>
      <c r="H7" s="122"/>
      <c r="I7" s="122"/>
      <c r="J7" s="122"/>
      <c r="K7" s="122"/>
      <c r="L7" s="122"/>
      <c r="M7" s="122"/>
      <c r="N7" s="122"/>
      <c r="O7" s="122"/>
      <c r="P7" s="161"/>
      <c r="R7" s="162"/>
      <c r="S7" s="162"/>
      <c r="U7" s="162"/>
    </row>
    <row r="8" spans="1:16" ht="27.75" customHeight="1">
      <c r="A8" s="100" t="s">
        <v>29</v>
      </c>
      <c r="B8" s="101"/>
      <c r="C8" s="102"/>
      <c r="D8" s="16">
        <f>D10+D17</f>
        <v>245376</v>
      </c>
      <c r="E8" s="16">
        <f>E10+E17</f>
        <v>264496</v>
      </c>
      <c r="F8" s="16">
        <f>F10+F17</f>
        <v>19120</v>
      </c>
      <c r="G8" s="23"/>
      <c r="H8" s="24"/>
      <c r="I8" s="24"/>
      <c r="J8" s="24"/>
      <c r="K8" s="24"/>
      <c r="L8" s="24"/>
      <c r="M8" s="24"/>
      <c r="N8" s="24"/>
      <c r="O8" s="24"/>
      <c r="P8" s="25"/>
    </row>
    <row r="9" spans="1:21" s="126" customFormat="1" ht="15" customHeight="1">
      <c r="A9" s="299"/>
      <c r="B9" s="109" t="s">
        <v>33</v>
      </c>
      <c r="C9" s="103"/>
      <c r="D9" s="163"/>
      <c r="E9" s="163"/>
      <c r="F9" s="163"/>
      <c r="G9" s="164"/>
      <c r="H9" s="123"/>
      <c r="I9" s="123"/>
      <c r="J9" s="123"/>
      <c r="K9" s="123"/>
      <c r="L9" s="123"/>
      <c r="M9" s="123"/>
      <c r="N9" s="123"/>
      <c r="O9" s="123"/>
      <c r="P9" s="165"/>
      <c r="R9" s="162"/>
      <c r="S9" s="162"/>
      <c r="U9" s="162"/>
    </row>
    <row r="10" spans="1:16" ht="27.75" customHeight="1">
      <c r="A10" s="300"/>
      <c r="B10" s="104" t="s">
        <v>34</v>
      </c>
      <c r="C10" s="101"/>
      <c r="D10" s="16">
        <f>SUM(D12)</f>
        <v>245276</v>
      </c>
      <c r="E10" s="16">
        <f>SUM(E12)</f>
        <v>263996</v>
      </c>
      <c r="F10" s="16">
        <f>SUM(F12)</f>
        <v>18720</v>
      </c>
      <c r="G10" s="23"/>
      <c r="H10" s="24"/>
      <c r="I10" s="24"/>
      <c r="J10" s="24"/>
      <c r="K10" s="24"/>
      <c r="L10" s="24"/>
      <c r="M10" s="24"/>
      <c r="N10" s="24"/>
      <c r="O10" s="24"/>
      <c r="P10" s="25"/>
    </row>
    <row r="11" spans="1:21" s="126" customFormat="1" ht="18" customHeight="1">
      <c r="A11" s="300"/>
      <c r="B11" s="168"/>
      <c r="C11" s="74" t="s">
        <v>35</v>
      </c>
      <c r="D11" s="163"/>
      <c r="E11" s="163"/>
      <c r="F11" s="163"/>
      <c r="G11" s="164"/>
      <c r="H11" s="123"/>
      <c r="I11" s="123"/>
      <c r="J11" s="123"/>
      <c r="K11" s="123"/>
      <c r="L11" s="123"/>
      <c r="M11" s="123"/>
      <c r="N11" s="123"/>
      <c r="O11" s="123"/>
      <c r="P11" s="165"/>
      <c r="R11" s="162"/>
      <c r="S11" s="162"/>
      <c r="U11" s="162"/>
    </row>
    <row r="12" spans="1:16" ht="27.75" customHeight="1">
      <c r="A12" s="300"/>
      <c r="B12" s="312"/>
      <c r="C12" s="309" t="s">
        <v>34</v>
      </c>
      <c r="D12" s="293">
        <v>245276</v>
      </c>
      <c r="E12" s="293">
        <f>P15</f>
        <v>263996</v>
      </c>
      <c r="F12" s="293">
        <f>E12-D12</f>
        <v>18720</v>
      </c>
      <c r="G12" s="52" t="s">
        <v>36</v>
      </c>
      <c r="H12" s="11"/>
      <c r="I12" s="11"/>
      <c r="J12" s="11"/>
      <c r="K12" s="11"/>
      <c r="L12" s="11"/>
      <c r="M12" s="11"/>
      <c r="N12" s="11"/>
      <c r="O12" s="11"/>
      <c r="P12" s="50"/>
    </row>
    <row r="13" spans="1:16" ht="27.75" customHeight="1">
      <c r="A13" s="300"/>
      <c r="B13" s="312"/>
      <c r="C13" s="309"/>
      <c r="D13" s="293"/>
      <c r="E13" s="293"/>
      <c r="F13" s="293"/>
      <c r="G13" s="49" t="s">
        <v>110</v>
      </c>
      <c r="H13" s="11"/>
      <c r="I13" s="11"/>
      <c r="J13" s="11"/>
      <c r="K13" s="11"/>
      <c r="L13" s="11"/>
      <c r="M13" s="11"/>
      <c r="N13" s="11"/>
      <c r="O13" s="38" t="s">
        <v>3</v>
      </c>
      <c r="P13" s="50">
        <v>62276</v>
      </c>
    </row>
    <row r="14" spans="1:16" ht="27.75" customHeight="1">
      <c r="A14" s="300"/>
      <c r="B14" s="312"/>
      <c r="C14" s="309"/>
      <c r="D14" s="293"/>
      <c r="E14" s="293"/>
      <c r="F14" s="293"/>
      <c r="G14" s="49" t="s">
        <v>111</v>
      </c>
      <c r="H14" s="11"/>
      <c r="I14" s="11"/>
      <c r="J14" s="11"/>
      <c r="K14" s="11"/>
      <c r="L14" s="11"/>
      <c r="M14" s="11"/>
      <c r="N14" s="11"/>
      <c r="O14" s="38" t="s">
        <v>3</v>
      </c>
      <c r="P14" s="50">
        <v>201720</v>
      </c>
    </row>
    <row r="15" spans="1:16" ht="27.75" customHeight="1">
      <c r="A15" s="300"/>
      <c r="B15" s="313"/>
      <c r="C15" s="310"/>
      <c r="D15" s="294"/>
      <c r="E15" s="294"/>
      <c r="F15" s="294"/>
      <c r="G15" s="23"/>
      <c r="H15" s="24"/>
      <c r="I15" s="24"/>
      <c r="J15" s="24"/>
      <c r="K15" s="24"/>
      <c r="L15" s="24"/>
      <c r="M15" s="24"/>
      <c r="N15" s="24"/>
      <c r="O15" s="51" t="s">
        <v>18</v>
      </c>
      <c r="P15" s="25">
        <f>SUM(P13:P14)</f>
        <v>263996</v>
      </c>
    </row>
    <row r="16" spans="1:21" s="126" customFormat="1" ht="15" customHeight="1">
      <c r="A16" s="300"/>
      <c r="B16" s="109" t="s">
        <v>38</v>
      </c>
      <c r="C16" s="114"/>
      <c r="D16" s="163"/>
      <c r="E16" s="163"/>
      <c r="F16" s="163"/>
      <c r="G16" s="164"/>
      <c r="H16" s="123"/>
      <c r="I16" s="123"/>
      <c r="J16" s="123"/>
      <c r="K16" s="123"/>
      <c r="L16" s="123"/>
      <c r="M16" s="123"/>
      <c r="N16" s="123"/>
      <c r="O16" s="123"/>
      <c r="P16" s="165"/>
      <c r="R16" s="162"/>
      <c r="S16" s="162"/>
      <c r="U16" s="162"/>
    </row>
    <row r="17" spans="1:22" ht="27.75" customHeight="1">
      <c r="A17" s="300"/>
      <c r="B17" s="171" t="s">
        <v>37</v>
      </c>
      <c r="C17" s="172"/>
      <c r="D17" s="16">
        <f>D19</f>
        <v>100</v>
      </c>
      <c r="E17" s="16">
        <f>E19</f>
        <v>500</v>
      </c>
      <c r="F17" s="16">
        <f>F19</f>
        <v>400</v>
      </c>
      <c r="G17" s="23"/>
      <c r="H17" s="24"/>
      <c r="I17" s="24"/>
      <c r="J17" s="24"/>
      <c r="K17" s="24"/>
      <c r="L17" s="24"/>
      <c r="M17" s="24"/>
      <c r="N17" s="24"/>
      <c r="O17" s="24"/>
      <c r="P17" s="25"/>
      <c r="V17" s="141"/>
    </row>
    <row r="18" spans="1:16" ht="15" customHeight="1">
      <c r="A18" s="300"/>
      <c r="B18" s="168"/>
      <c r="C18" s="94" t="s">
        <v>39</v>
      </c>
      <c r="D18" s="40"/>
      <c r="E18" s="40"/>
      <c r="F18" s="40"/>
      <c r="G18" s="52"/>
      <c r="H18" s="72"/>
      <c r="I18" s="11"/>
      <c r="J18" s="11"/>
      <c r="K18" s="11"/>
      <c r="L18" s="11"/>
      <c r="M18" s="11"/>
      <c r="N18" s="11"/>
      <c r="O18" s="11"/>
      <c r="P18" s="50"/>
    </row>
    <row r="19" spans="1:16" ht="27.75" customHeight="1">
      <c r="A19" s="311"/>
      <c r="B19" s="170"/>
      <c r="C19" s="171" t="s">
        <v>37</v>
      </c>
      <c r="D19" s="16">
        <v>100</v>
      </c>
      <c r="E19" s="16">
        <f>P19</f>
        <v>500</v>
      </c>
      <c r="F19" s="16">
        <f>E19-D19</f>
        <v>400</v>
      </c>
      <c r="G19" s="23" t="s">
        <v>118</v>
      </c>
      <c r="H19" s="203"/>
      <c r="I19" s="24"/>
      <c r="J19" s="24"/>
      <c r="K19" s="53"/>
      <c r="L19" s="53"/>
      <c r="M19" s="93"/>
      <c r="N19" s="24"/>
      <c r="O19" s="54" t="s">
        <v>3</v>
      </c>
      <c r="P19" s="25">
        <v>500</v>
      </c>
    </row>
    <row r="20" spans="1:16" ht="15" customHeight="1">
      <c r="A20" s="75" t="s">
        <v>102</v>
      </c>
      <c r="B20" s="169"/>
      <c r="C20" s="105"/>
      <c r="D20" s="202"/>
      <c r="E20" s="202"/>
      <c r="F20" s="202"/>
      <c r="G20" s="52"/>
      <c r="H20" s="11"/>
      <c r="I20" s="11"/>
      <c r="J20" s="11"/>
      <c r="K20" s="11"/>
      <c r="L20" s="11"/>
      <c r="M20" s="11"/>
      <c r="N20" s="11"/>
      <c r="O20" s="9"/>
      <c r="P20" s="50"/>
    </row>
    <row r="21" spans="1:16" ht="27.75" customHeight="1">
      <c r="A21" s="107" t="s">
        <v>89</v>
      </c>
      <c r="B21" s="169"/>
      <c r="C21" s="105"/>
      <c r="D21" s="40">
        <f>D23</f>
        <v>0</v>
      </c>
      <c r="E21" s="40">
        <f>E23</f>
        <v>0</v>
      </c>
      <c r="F21" s="40">
        <f>F23</f>
        <v>0</v>
      </c>
      <c r="G21" s="52"/>
      <c r="H21" s="11"/>
      <c r="I21" s="11"/>
      <c r="J21" s="11"/>
      <c r="K21" s="11"/>
      <c r="L21" s="11"/>
      <c r="M21" s="11"/>
      <c r="N21" s="11"/>
      <c r="O21" s="9"/>
      <c r="P21" s="50"/>
    </row>
    <row r="22" spans="1:16" ht="15" customHeight="1">
      <c r="A22" s="299"/>
      <c r="B22" s="109" t="s">
        <v>103</v>
      </c>
      <c r="C22" s="106"/>
      <c r="D22" s="39"/>
      <c r="E22" s="39"/>
      <c r="F22" s="39"/>
      <c r="G22" s="41"/>
      <c r="H22" s="42"/>
      <c r="I22" s="42"/>
      <c r="J22" s="42"/>
      <c r="K22" s="42"/>
      <c r="L22" s="42"/>
      <c r="M22" s="42"/>
      <c r="N22" s="42"/>
      <c r="O22" s="46"/>
      <c r="P22" s="47"/>
    </row>
    <row r="23" spans="1:21" s="126" customFormat="1" ht="27.75" customHeight="1">
      <c r="A23" s="300"/>
      <c r="B23" s="177" t="s">
        <v>89</v>
      </c>
      <c r="C23" s="104"/>
      <c r="D23" s="16">
        <f>D25</f>
        <v>0</v>
      </c>
      <c r="E23" s="16">
        <f>E25</f>
        <v>0</v>
      </c>
      <c r="F23" s="16">
        <f>F25</f>
        <v>0</v>
      </c>
      <c r="G23" s="125"/>
      <c r="H23" s="124"/>
      <c r="I23" s="124"/>
      <c r="J23" s="124"/>
      <c r="K23" s="124"/>
      <c r="L23" s="124"/>
      <c r="M23" s="124"/>
      <c r="N23" s="124"/>
      <c r="O23" s="174"/>
      <c r="P23" s="175"/>
      <c r="R23" s="162"/>
      <c r="S23" s="162"/>
      <c r="U23" s="162"/>
    </row>
    <row r="24" spans="1:21" s="126" customFormat="1" ht="15" customHeight="1">
      <c r="A24" s="300"/>
      <c r="B24" s="106"/>
      <c r="C24" s="94" t="s">
        <v>104</v>
      </c>
      <c r="D24" s="200"/>
      <c r="E24" s="200"/>
      <c r="F24" s="200"/>
      <c r="G24" s="160"/>
      <c r="H24" s="122"/>
      <c r="I24" s="122"/>
      <c r="J24" s="122"/>
      <c r="K24" s="122"/>
      <c r="L24" s="122"/>
      <c r="M24" s="122"/>
      <c r="N24" s="122"/>
      <c r="O24" s="166"/>
      <c r="P24" s="161"/>
      <c r="R24" s="162"/>
      <c r="S24" s="162"/>
      <c r="U24" s="162"/>
    </row>
    <row r="25" spans="1:21" s="126" customFormat="1" ht="27.75" customHeight="1" thickBot="1">
      <c r="A25" s="301"/>
      <c r="B25" s="108"/>
      <c r="C25" s="209" t="s">
        <v>88</v>
      </c>
      <c r="D25" s="61">
        <v>0</v>
      </c>
      <c r="E25" s="61">
        <f>P25</f>
        <v>0</v>
      </c>
      <c r="F25" s="220">
        <f>E25-D25</f>
        <v>0</v>
      </c>
      <c r="G25" s="62" t="s">
        <v>95</v>
      </c>
      <c r="H25" s="208"/>
      <c r="I25" s="208"/>
      <c r="J25" s="208"/>
      <c r="K25" s="208"/>
      <c r="L25" s="208"/>
      <c r="M25" s="208"/>
      <c r="N25" s="208"/>
      <c r="O25" s="64" t="s">
        <v>3</v>
      </c>
      <c r="P25" s="210">
        <v>0</v>
      </c>
      <c r="R25" s="162"/>
      <c r="S25" s="162"/>
      <c r="U25" s="162"/>
    </row>
    <row r="26" spans="1:21" s="126" customFormat="1" ht="4.5" customHeight="1">
      <c r="A26" s="166"/>
      <c r="B26" s="155"/>
      <c r="C26" s="155"/>
      <c r="D26" s="10"/>
      <c r="E26" s="10"/>
      <c r="F26" s="136"/>
      <c r="G26" s="11"/>
      <c r="H26" s="122"/>
      <c r="I26" s="122"/>
      <c r="J26" s="122"/>
      <c r="K26" s="122"/>
      <c r="L26" s="122"/>
      <c r="M26" s="122"/>
      <c r="N26" s="122"/>
      <c r="O26" s="9"/>
      <c r="P26" s="10"/>
      <c r="R26" s="162"/>
      <c r="S26" s="162"/>
      <c r="U26" s="162"/>
    </row>
    <row r="27" spans="1:21" s="126" customFormat="1" ht="6" customHeight="1" thickBot="1">
      <c r="A27" s="204"/>
      <c r="B27" s="205"/>
      <c r="C27" s="205"/>
      <c r="D27" s="206"/>
      <c r="E27" s="206"/>
      <c r="F27" s="207"/>
      <c r="G27" s="63"/>
      <c r="H27" s="208"/>
      <c r="I27" s="208"/>
      <c r="J27" s="208"/>
      <c r="K27" s="208"/>
      <c r="L27" s="208"/>
      <c r="M27" s="208"/>
      <c r="N27" s="208"/>
      <c r="O27" s="64"/>
      <c r="P27" s="206"/>
      <c r="R27" s="162"/>
      <c r="S27" s="162"/>
      <c r="U27" s="162"/>
    </row>
    <row r="28" spans="1:16" ht="21.75" customHeight="1">
      <c r="A28" s="308" t="s">
        <v>16</v>
      </c>
      <c r="B28" s="295"/>
      <c r="C28" s="295"/>
      <c r="D28" s="307" t="str">
        <f>D4</f>
        <v>2018년도
예산액 (A)</v>
      </c>
      <c r="E28" s="307" t="str">
        <f>E4</f>
        <v>2018년도
추가경정
예산액 (B)</v>
      </c>
      <c r="F28" s="297" t="s">
        <v>25</v>
      </c>
      <c r="G28" s="295" t="str">
        <f>G4</f>
        <v>2018년도 산 출 내 역</v>
      </c>
      <c r="H28" s="295"/>
      <c r="I28" s="295"/>
      <c r="J28" s="295"/>
      <c r="K28" s="295"/>
      <c r="L28" s="295"/>
      <c r="M28" s="295"/>
      <c r="N28" s="295"/>
      <c r="O28" s="295"/>
      <c r="P28" s="296"/>
    </row>
    <row r="29" spans="1:21" s="1" customFormat="1" ht="21.75" customHeight="1">
      <c r="A29" s="20" t="s">
        <v>0</v>
      </c>
      <c r="B29" s="21" t="s">
        <v>1</v>
      </c>
      <c r="C29" s="21" t="s">
        <v>2</v>
      </c>
      <c r="D29" s="255"/>
      <c r="E29" s="255"/>
      <c r="F29" s="298"/>
      <c r="G29" s="260"/>
      <c r="H29" s="260"/>
      <c r="I29" s="260"/>
      <c r="J29" s="260"/>
      <c r="K29" s="260"/>
      <c r="L29" s="260"/>
      <c r="M29" s="260"/>
      <c r="N29" s="260"/>
      <c r="O29" s="260"/>
      <c r="P29" s="261"/>
      <c r="R29" s="6"/>
      <c r="S29" s="6"/>
      <c r="U29" s="6"/>
    </row>
    <row r="30" spans="1:16" ht="15" customHeight="1">
      <c r="A30" s="75" t="s">
        <v>41</v>
      </c>
      <c r="B30" s="169"/>
      <c r="C30" s="105"/>
      <c r="D30" s="202"/>
      <c r="E30" s="202"/>
      <c r="F30" s="202"/>
      <c r="G30" s="52"/>
      <c r="H30" s="11"/>
      <c r="I30" s="11"/>
      <c r="J30" s="11"/>
      <c r="K30" s="11"/>
      <c r="L30" s="11"/>
      <c r="M30" s="11"/>
      <c r="N30" s="11"/>
      <c r="O30" s="9"/>
      <c r="P30" s="50"/>
    </row>
    <row r="31" spans="1:16" ht="23.25" customHeight="1">
      <c r="A31" s="107" t="s">
        <v>40</v>
      </c>
      <c r="B31" s="169"/>
      <c r="C31" s="105"/>
      <c r="D31" s="40">
        <f>D33</f>
        <v>0</v>
      </c>
      <c r="E31" s="40">
        <f>E33</f>
        <v>0</v>
      </c>
      <c r="F31" s="40">
        <f>F33</f>
        <v>0</v>
      </c>
      <c r="G31" s="52"/>
      <c r="H31" s="11"/>
      <c r="I31" s="11"/>
      <c r="J31" s="11"/>
      <c r="K31" s="11"/>
      <c r="L31" s="11"/>
      <c r="M31" s="11"/>
      <c r="N31" s="11"/>
      <c r="O31" s="9"/>
      <c r="P31" s="50"/>
    </row>
    <row r="32" spans="1:16" ht="15" customHeight="1">
      <c r="A32" s="299"/>
      <c r="B32" s="109" t="s">
        <v>42</v>
      </c>
      <c r="C32" s="106"/>
      <c r="D32" s="39"/>
      <c r="E32" s="39"/>
      <c r="F32" s="39"/>
      <c r="G32" s="41"/>
      <c r="H32" s="42"/>
      <c r="I32" s="42"/>
      <c r="J32" s="42"/>
      <c r="K32" s="42"/>
      <c r="L32" s="42"/>
      <c r="M32" s="42"/>
      <c r="N32" s="42"/>
      <c r="O32" s="46"/>
      <c r="P32" s="47"/>
    </row>
    <row r="33" spans="1:21" s="126" customFormat="1" ht="23.25" customHeight="1">
      <c r="A33" s="300"/>
      <c r="B33" s="177" t="s">
        <v>40</v>
      </c>
      <c r="C33" s="104"/>
      <c r="D33" s="16">
        <f>D35</f>
        <v>0</v>
      </c>
      <c r="E33" s="16">
        <f>E35</f>
        <v>0</v>
      </c>
      <c r="F33" s="16">
        <f>F35</f>
        <v>0</v>
      </c>
      <c r="G33" s="125"/>
      <c r="H33" s="124"/>
      <c r="I33" s="124"/>
      <c r="J33" s="124"/>
      <c r="K33" s="124"/>
      <c r="L33" s="124"/>
      <c r="M33" s="124"/>
      <c r="N33" s="124"/>
      <c r="O33" s="174"/>
      <c r="P33" s="175"/>
      <c r="R33" s="162"/>
      <c r="S33" s="162"/>
      <c r="U33" s="162"/>
    </row>
    <row r="34" spans="1:21" s="126" customFormat="1" ht="15" customHeight="1">
      <c r="A34" s="300"/>
      <c r="B34" s="106"/>
      <c r="C34" s="94" t="s">
        <v>43</v>
      </c>
      <c r="D34" s="200"/>
      <c r="E34" s="200"/>
      <c r="F34" s="200"/>
      <c r="G34" s="160"/>
      <c r="H34" s="122"/>
      <c r="I34" s="122"/>
      <c r="J34" s="122"/>
      <c r="K34" s="122"/>
      <c r="L34" s="122"/>
      <c r="M34" s="122"/>
      <c r="N34" s="122"/>
      <c r="O34" s="166"/>
      <c r="P34" s="161"/>
      <c r="R34" s="162"/>
      <c r="S34" s="162"/>
      <c r="U34" s="162"/>
    </row>
    <row r="35" spans="1:21" s="126" customFormat="1" ht="23.25" customHeight="1">
      <c r="A35" s="311"/>
      <c r="B35" s="104"/>
      <c r="C35" s="171" t="s">
        <v>44</v>
      </c>
      <c r="D35" s="16">
        <v>0</v>
      </c>
      <c r="E35" s="16">
        <f>P35</f>
        <v>0</v>
      </c>
      <c r="F35" s="221">
        <f>E35-D35</f>
        <v>0</v>
      </c>
      <c r="G35" s="23" t="s">
        <v>45</v>
      </c>
      <c r="H35" s="124"/>
      <c r="I35" s="124"/>
      <c r="J35" s="124"/>
      <c r="K35" s="124"/>
      <c r="L35" s="124"/>
      <c r="M35" s="124"/>
      <c r="N35" s="124"/>
      <c r="O35" s="54" t="s">
        <v>3</v>
      </c>
      <c r="P35" s="55">
        <v>0</v>
      </c>
      <c r="R35" s="162"/>
      <c r="S35" s="162"/>
      <c r="U35" s="162"/>
    </row>
    <row r="36" spans="1:16" ht="15" customHeight="1">
      <c r="A36" s="75" t="s">
        <v>13</v>
      </c>
      <c r="B36" s="169"/>
      <c r="C36" s="105"/>
      <c r="D36" s="202"/>
      <c r="E36" s="202"/>
      <c r="F36" s="202"/>
      <c r="G36" s="52"/>
      <c r="H36" s="11"/>
      <c r="I36" s="11"/>
      <c r="J36" s="11"/>
      <c r="K36" s="11"/>
      <c r="L36" s="11"/>
      <c r="M36" s="11"/>
      <c r="N36" s="11"/>
      <c r="O36" s="9"/>
      <c r="P36" s="50"/>
    </row>
    <row r="37" spans="1:16" ht="23.25" customHeight="1">
      <c r="A37" s="107" t="s">
        <v>46</v>
      </c>
      <c r="B37" s="169"/>
      <c r="C37" s="105"/>
      <c r="D37" s="40">
        <f>D39</f>
        <v>262848</v>
      </c>
      <c r="E37" s="40">
        <f>E39</f>
        <v>262848</v>
      </c>
      <c r="F37" s="40">
        <f>F39</f>
        <v>0</v>
      </c>
      <c r="G37" s="52"/>
      <c r="H37" s="11"/>
      <c r="I37" s="11"/>
      <c r="J37" s="11"/>
      <c r="K37" s="11"/>
      <c r="L37" s="11"/>
      <c r="M37" s="11"/>
      <c r="N37" s="11"/>
      <c r="O37" s="9"/>
      <c r="P37" s="50"/>
    </row>
    <row r="38" spans="1:16" ht="15" customHeight="1">
      <c r="A38" s="173"/>
      <c r="B38" s="109" t="s">
        <v>47</v>
      </c>
      <c r="C38" s="106"/>
      <c r="D38" s="39"/>
      <c r="E38" s="39"/>
      <c r="F38" s="222"/>
      <c r="G38" s="41"/>
      <c r="H38" s="42"/>
      <c r="I38" s="42"/>
      <c r="J38" s="42"/>
      <c r="K38" s="42"/>
      <c r="L38" s="42"/>
      <c r="M38" s="42"/>
      <c r="N38" s="42"/>
      <c r="O38" s="46"/>
      <c r="P38" s="47"/>
    </row>
    <row r="39" spans="1:21" s="126" customFormat="1" ht="23.25" customHeight="1">
      <c r="A39" s="317"/>
      <c r="B39" s="177" t="s">
        <v>46</v>
      </c>
      <c r="C39" s="104"/>
      <c r="D39" s="16">
        <f>D41</f>
        <v>262848</v>
      </c>
      <c r="E39" s="16">
        <f>E41</f>
        <v>262848</v>
      </c>
      <c r="F39" s="16">
        <f>F41</f>
        <v>0</v>
      </c>
      <c r="G39" s="125"/>
      <c r="H39" s="124"/>
      <c r="I39" s="124"/>
      <c r="J39" s="124"/>
      <c r="K39" s="124"/>
      <c r="L39" s="124"/>
      <c r="M39" s="124"/>
      <c r="N39" s="124"/>
      <c r="O39" s="174"/>
      <c r="P39" s="175"/>
      <c r="R39" s="5"/>
      <c r="S39" s="162"/>
      <c r="U39" s="162"/>
    </row>
    <row r="40" spans="1:21" s="126" customFormat="1" ht="15" customHeight="1">
      <c r="A40" s="317"/>
      <c r="B40" s="106"/>
      <c r="C40" s="94" t="s">
        <v>48</v>
      </c>
      <c r="D40" s="202"/>
      <c r="E40" s="202"/>
      <c r="F40" s="202"/>
      <c r="G40" s="160"/>
      <c r="H40" s="122"/>
      <c r="I40" s="122"/>
      <c r="J40" s="122"/>
      <c r="K40" s="122"/>
      <c r="L40" s="122"/>
      <c r="M40" s="122"/>
      <c r="N40" s="122"/>
      <c r="O40" s="166"/>
      <c r="P40" s="161"/>
      <c r="R40" s="5"/>
      <c r="S40" s="162"/>
      <c r="U40" s="162"/>
    </row>
    <row r="41" spans="1:21" s="126" customFormat="1" ht="23.25" customHeight="1">
      <c r="A41" s="318"/>
      <c r="B41" s="104"/>
      <c r="C41" s="171" t="s">
        <v>49</v>
      </c>
      <c r="D41" s="16">
        <v>262848</v>
      </c>
      <c r="E41" s="16">
        <v>262848</v>
      </c>
      <c r="F41" s="221">
        <f>E41-D41</f>
        <v>0</v>
      </c>
      <c r="G41" s="23" t="s">
        <v>50</v>
      </c>
      <c r="H41" s="124"/>
      <c r="I41" s="124"/>
      <c r="J41" s="124"/>
      <c r="K41" s="124"/>
      <c r="L41" s="124"/>
      <c r="M41" s="124"/>
      <c r="N41" s="124"/>
      <c r="O41" s="54" t="s">
        <v>3</v>
      </c>
      <c r="P41" s="55">
        <v>262848</v>
      </c>
      <c r="R41" s="5"/>
      <c r="S41" s="162"/>
      <c r="U41" s="162"/>
    </row>
    <row r="42" spans="1:21" s="126" customFormat="1" ht="13.5" customHeight="1">
      <c r="A42" s="75" t="s">
        <v>19</v>
      </c>
      <c r="B42" s="105"/>
      <c r="C42" s="176"/>
      <c r="D42" s="200"/>
      <c r="E42" s="200"/>
      <c r="F42" s="200"/>
      <c r="G42" s="160"/>
      <c r="H42" s="122"/>
      <c r="I42" s="122"/>
      <c r="J42" s="122"/>
      <c r="K42" s="122"/>
      <c r="L42" s="122"/>
      <c r="M42" s="122"/>
      <c r="N42" s="122"/>
      <c r="O42" s="166"/>
      <c r="P42" s="161"/>
      <c r="R42" s="5"/>
      <c r="S42" s="162"/>
      <c r="U42" s="162"/>
    </row>
    <row r="43" spans="1:16" ht="23.25" customHeight="1">
      <c r="A43" s="100" t="s">
        <v>20</v>
      </c>
      <c r="B43" s="101"/>
      <c r="C43" s="102"/>
      <c r="D43" s="16">
        <f>D45</f>
        <v>900</v>
      </c>
      <c r="E43" s="16">
        <f>E45</f>
        <v>900</v>
      </c>
      <c r="F43" s="16">
        <f>F45</f>
        <v>0</v>
      </c>
      <c r="G43" s="23"/>
      <c r="H43" s="24"/>
      <c r="I43" s="24"/>
      <c r="J43" s="24"/>
      <c r="K43" s="24"/>
      <c r="L43" s="24"/>
      <c r="M43" s="24"/>
      <c r="N43" s="24"/>
      <c r="O43" s="24"/>
      <c r="P43" s="25"/>
    </row>
    <row r="44" spans="1:21" s="126" customFormat="1" ht="15" customHeight="1">
      <c r="A44" s="314"/>
      <c r="B44" s="178" t="s">
        <v>14</v>
      </c>
      <c r="C44" s="103"/>
      <c r="D44" s="163"/>
      <c r="E44" s="163"/>
      <c r="F44" s="163"/>
      <c r="G44" s="164"/>
      <c r="H44" s="123"/>
      <c r="I44" s="123"/>
      <c r="J44" s="123"/>
      <c r="K44" s="123"/>
      <c r="L44" s="123"/>
      <c r="M44" s="123"/>
      <c r="N44" s="123"/>
      <c r="O44" s="123"/>
      <c r="P44" s="165"/>
      <c r="R44" s="5"/>
      <c r="S44" s="162"/>
      <c r="U44" s="162"/>
    </row>
    <row r="45" spans="1:16" ht="23.25" customHeight="1">
      <c r="A45" s="315"/>
      <c r="B45" s="101" t="s">
        <v>20</v>
      </c>
      <c r="C45" s="101"/>
      <c r="D45" s="16">
        <f>D47+D49+D51</f>
        <v>900</v>
      </c>
      <c r="E45" s="16">
        <f>E47+E49+E51</f>
        <v>900</v>
      </c>
      <c r="F45" s="16">
        <f>F47+F49+F51</f>
        <v>0</v>
      </c>
      <c r="G45" s="23"/>
      <c r="H45" s="24"/>
      <c r="I45" s="24"/>
      <c r="J45" s="24"/>
      <c r="K45" s="24"/>
      <c r="L45" s="24"/>
      <c r="M45" s="24"/>
      <c r="N45" s="24"/>
      <c r="O45" s="24"/>
      <c r="P45" s="25"/>
    </row>
    <row r="46" spans="1:21" s="126" customFormat="1" ht="15" customHeight="1">
      <c r="A46" s="315"/>
      <c r="B46" s="103"/>
      <c r="C46" s="74" t="s">
        <v>85</v>
      </c>
      <c r="D46" s="201"/>
      <c r="E46" s="201"/>
      <c r="F46" s="201"/>
      <c r="G46" s="164"/>
      <c r="H46" s="123"/>
      <c r="I46" s="123"/>
      <c r="J46" s="123"/>
      <c r="K46" s="123"/>
      <c r="L46" s="123"/>
      <c r="M46" s="123"/>
      <c r="N46" s="123"/>
      <c r="O46" s="123"/>
      <c r="P46" s="165"/>
      <c r="R46" s="162"/>
      <c r="S46" s="162"/>
      <c r="U46" s="162"/>
    </row>
    <row r="47" spans="1:21" s="126" customFormat="1" ht="24.75" customHeight="1">
      <c r="A47" s="315"/>
      <c r="B47" s="319"/>
      <c r="C47" s="216" t="s">
        <v>92</v>
      </c>
      <c r="D47" s="40">
        <v>500</v>
      </c>
      <c r="E47" s="40">
        <f>P47</f>
        <v>500</v>
      </c>
      <c r="F47" s="40">
        <f>E47-D47</f>
        <v>0</v>
      </c>
      <c r="G47" s="217" t="s">
        <v>97</v>
      </c>
      <c r="H47" s="122"/>
      <c r="I47" s="122"/>
      <c r="J47" s="122"/>
      <c r="K47" s="122"/>
      <c r="L47" s="122"/>
      <c r="M47" s="122"/>
      <c r="N47" s="122"/>
      <c r="O47" s="9" t="s">
        <v>3</v>
      </c>
      <c r="P47" s="218">
        <v>500</v>
      </c>
      <c r="R47" s="162"/>
      <c r="S47" s="162"/>
      <c r="U47" s="162"/>
    </row>
    <row r="48" spans="1:21" s="126" customFormat="1" ht="15" customHeight="1">
      <c r="A48" s="315"/>
      <c r="B48" s="319"/>
      <c r="C48" s="74" t="s">
        <v>21</v>
      </c>
      <c r="D48" s="201"/>
      <c r="E48" s="163"/>
      <c r="F48" s="201"/>
      <c r="G48" s="164"/>
      <c r="H48" s="123"/>
      <c r="I48" s="123"/>
      <c r="J48" s="123"/>
      <c r="K48" s="123"/>
      <c r="L48" s="123"/>
      <c r="M48" s="123"/>
      <c r="N48" s="123"/>
      <c r="O48" s="123"/>
      <c r="P48" s="165"/>
      <c r="R48" s="162"/>
      <c r="S48" s="162"/>
      <c r="U48" s="162"/>
    </row>
    <row r="49" spans="1:21" s="126" customFormat="1" ht="23.25" customHeight="1">
      <c r="A49" s="315"/>
      <c r="B49" s="319"/>
      <c r="C49" s="216" t="s">
        <v>96</v>
      </c>
      <c r="D49" s="40">
        <v>300</v>
      </c>
      <c r="E49" s="40">
        <f>P49</f>
        <v>300</v>
      </c>
      <c r="F49" s="40">
        <f>E49-D49</f>
        <v>0</v>
      </c>
      <c r="G49" s="217" t="s">
        <v>90</v>
      </c>
      <c r="H49" s="122"/>
      <c r="I49" s="122"/>
      <c r="J49" s="122"/>
      <c r="K49" s="122"/>
      <c r="L49" s="122"/>
      <c r="M49" s="122"/>
      <c r="N49" s="122"/>
      <c r="O49" s="9" t="s">
        <v>3</v>
      </c>
      <c r="P49" s="218">
        <v>300</v>
      </c>
      <c r="S49" s="162"/>
      <c r="U49" s="162"/>
    </row>
    <row r="50" spans="1:21" s="126" customFormat="1" ht="15" customHeight="1">
      <c r="A50" s="315"/>
      <c r="B50" s="319"/>
      <c r="C50" s="74" t="s">
        <v>93</v>
      </c>
      <c r="D50" s="201"/>
      <c r="E50" s="163"/>
      <c r="F50" s="201"/>
      <c r="G50" s="164"/>
      <c r="H50" s="123"/>
      <c r="I50" s="123"/>
      <c r="J50" s="123"/>
      <c r="K50" s="123"/>
      <c r="L50" s="123"/>
      <c r="M50" s="123"/>
      <c r="N50" s="123"/>
      <c r="O50" s="123"/>
      <c r="P50" s="165"/>
      <c r="S50" s="162"/>
      <c r="U50" s="162"/>
    </row>
    <row r="51" spans="1:21" s="126" customFormat="1" ht="23.25" customHeight="1" thickBot="1">
      <c r="A51" s="316"/>
      <c r="B51" s="320"/>
      <c r="C51" s="223" t="s">
        <v>94</v>
      </c>
      <c r="D51" s="61">
        <v>100</v>
      </c>
      <c r="E51" s="61">
        <f>P51</f>
        <v>100</v>
      </c>
      <c r="F51" s="61">
        <f>E51-D51</f>
        <v>0</v>
      </c>
      <c r="G51" s="224" t="s">
        <v>99</v>
      </c>
      <c r="H51" s="208"/>
      <c r="I51" s="208"/>
      <c r="J51" s="208"/>
      <c r="K51" s="208"/>
      <c r="L51" s="208"/>
      <c r="M51" s="208"/>
      <c r="N51" s="208"/>
      <c r="O51" s="64" t="s">
        <v>3</v>
      </c>
      <c r="P51" s="225">
        <v>100</v>
      </c>
      <c r="S51" s="162"/>
      <c r="U51" s="162"/>
    </row>
    <row r="52" ht="6" customHeight="1"/>
    <row r="53" spans="11:18" ht="22.5" customHeight="1">
      <c r="K53" s="290" t="s">
        <v>51</v>
      </c>
      <c r="L53" s="290"/>
      <c r="M53" s="290"/>
      <c r="N53" s="290"/>
      <c r="O53" s="290"/>
      <c r="P53" s="290"/>
      <c r="Q53" s="82"/>
      <c r="R53" s="162"/>
    </row>
    <row r="54" ht="15" customHeight="1">
      <c r="R54" s="162"/>
    </row>
    <row r="55" ht="15" customHeight="1">
      <c r="R55" s="162"/>
    </row>
    <row r="56" ht="15" customHeight="1">
      <c r="R56" s="162"/>
    </row>
    <row r="57" ht="15" customHeight="1">
      <c r="R57" s="162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>
      <c r="C71" s="5"/>
    </row>
    <row r="72" ht="15" customHeight="1">
      <c r="C72" s="5"/>
    </row>
    <row r="73" ht="15" customHeight="1">
      <c r="C73" s="141"/>
    </row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</sheetData>
  <sheetProtection/>
  <mergeCells count="25">
    <mergeCell ref="K53:P53"/>
    <mergeCell ref="E28:E29"/>
    <mergeCell ref="D28:D29"/>
    <mergeCell ref="A44:A51"/>
    <mergeCell ref="A39:A41"/>
    <mergeCell ref="A32:A35"/>
    <mergeCell ref="B47:B51"/>
    <mergeCell ref="E4:E5"/>
    <mergeCell ref="A4:C4"/>
    <mergeCell ref="D12:D15"/>
    <mergeCell ref="A28:C28"/>
    <mergeCell ref="C12:C15"/>
    <mergeCell ref="A9:A19"/>
    <mergeCell ref="B12:B15"/>
    <mergeCell ref="D4:D5"/>
    <mergeCell ref="F12:F15"/>
    <mergeCell ref="G28:P29"/>
    <mergeCell ref="F28:F29"/>
    <mergeCell ref="E12:E15"/>
    <mergeCell ref="A22:A25"/>
    <mergeCell ref="A1:P1"/>
    <mergeCell ref="L2:P2"/>
    <mergeCell ref="A6:C6"/>
    <mergeCell ref="F4:F5"/>
    <mergeCell ref="G4:P5"/>
  </mergeCells>
  <printOptions horizontalCentered="1"/>
  <pageMargins left="0.35433070866141736" right="0.35433070866141736" top="0.3937007874015748" bottom="0.2362204724409449" header="0" footer="0"/>
  <pageSetup horizontalDpi="600" verticalDpi="600" orientation="landscape" paperSize="9" r:id="rId1"/>
  <headerFooter>
    <oddFooter>&amp;L법인회계세입&amp;P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193"/>
  <sheetViews>
    <sheetView zoomScalePageLayoutView="0" workbookViewId="0" topLeftCell="A1">
      <selection activeCell="U22" sqref="U22"/>
    </sheetView>
  </sheetViews>
  <sheetFormatPr defaultColWidth="8.88671875" defaultRowHeight="13.5"/>
  <cols>
    <col min="1" max="1" width="8.88671875" style="2" customWidth="1"/>
    <col min="2" max="2" width="10.6640625" style="2" bestFit="1" customWidth="1"/>
    <col min="3" max="3" width="12.88671875" style="2" customWidth="1"/>
    <col min="4" max="5" width="9.99609375" style="4" customWidth="1"/>
    <col min="6" max="6" width="8.99609375" style="4" customWidth="1"/>
    <col min="7" max="9" width="4.3359375" style="2" customWidth="1"/>
    <col min="10" max="10" width="6.21484375" style="2" customWidth="1"/>
    <col min="11" max="11" width="4.4453125" style="2" customWidth="1"/>
    <col min="12" max="12" width="4.6640625" style="2" customWidth="1"/>
    <col min="13" max="13" width="4.88671875" style="2" customWidth="1"/>
    <col min="14" max="14" width="6.99609375" style="2" customWidth="1"/>
    <col min="15" max="15" width="6.3359375" style="2" customWidth="1"/>
    <col min="16" max="16" width="3.88671875" style="2" customWidth="1"/>
    <col min="17" max="17" width="9.77734375" style="3" customWidth="1"/>
    <col min="18" max="18" width="8.88671875" style="2" customWidth="1"/>
    <col min="19" max="19" width="8.88671875" style="5" customWidth="1"/>
    <col min="20" max="20" width="10.4453125" style="5" customWidth="1"/>
    <col min="21" max="21" width="9.21484375" style="5" bestFit="1" customWidth="1"/>
    <col min="22" max="22" width="9.99609375" style="5" bestFit="1" customWidth="1"/>
    <col min="23" max="16384" width="8.88671875" style="2" customWidth="1"/>
  </cols>
  <sheetData>
    <row r="1" spans="1:17" ht="24" customHeight="1">
      <c r="A1" s="302" t="s">
        <v>117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17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74" t="s">
        <v>15</v>
      </c>
      <c r="M2" s="274"/>
      <c r="N2" s="274"/>
      <c r="O2" s="274"/>
      <c r="P2" s="274"/>
      <c r="Q2" s="274"/>
    </row>
    <row r="3" ht="4.5" customHeight="1" thickBot="1"/>
    <row r="4" spans="1:17" ht="24.75" customHeight="1">
      <c r="A4" s="340" t="s">
        <v>16</v>
      </c>
      <c r="B4" s="341"/>
      <c r="C4" s="342"/>
      <c r="D4" s="307" t="s">
        <v>113</v>
      </c>
      <c r="E4" s="307" t="s">
        <v>114</v>
      </c>
      <c r="F4" s="332" t="s">
        <v>25</v>
      </c>
      <c r="G4" s="333" t="s">
        <v>116</v>
      </c>
      <c r="H4" s="334"/>
      <c r="I4" s="334"/>
      <c r="J4" s="334"/>
      <c r="K4" s="334"/>
      <c r="L4" s="334"/>
      <c r="M4" s="334"/>
      <c r="N4" s="334"/>
      <c r="O4" s="334"/>
      <c r="P4" s="334"/>
      <c r="Q4" s="335"/>
    </row>
    <row r="5" spans="1:22" s="1" customFormat="1" ht="24.75" customHeight="1">
      <c r="A5" s="20" t="s">
        <v>0</v>
      </c>
      <c r="B5" s="21" t="s">
        <v>1</v>
      </c>
      <c r="C5" s="21" t="s">
        <v>2</v>
      </c>
      <c r="D5" s="255"/>
      <c r="E5" s="255"/>
      <c r="F5" s="254"/>
      <c r="G5" s="336"/>
      <c r="H5" s="337"/>
      <c r="I5" s="337"/>
      <c r="J5" s="337"/>
      <c r="K5" s="337"/>
      <c r="L5" s="337"/>
      <c r="M5" s="337"/>
      <c r="N5" s="337"/>
      <c r="O5" s="337"/>
      <c r="P5" s="337"/>
      <c r="Q5" s="338"/>
      <c r="S5" s="5"/>
      <c r="T5" s="5"/>
      <c r="U5" s="6"/>
      <c r="V5" s="6"/>
    </row>
    <row r="6" spans="1:17" ht="36" customHeight="1" thickBot="1">
      <c r="A6" s="351" t="s">
        <v>17</v>
      </c>
      <c r="B6" s="352"/>
      <c r="C6" s="353"/>
      <c r="D6" s="110">
        <f>D8+D28+D38+D44+D52+D58</f>
        <v>509124</v>
      </c>
      <c r="E6" s="110">
        <f>E8+E28+E38+E44+E52+E58</f>
        <v>528244</v>
      </c>
      <c r="F6" s="26">
        <f>F8+F28+F38+F44+F52+F58</f>
        <v>19120</v>
      </c>
      <c r="G6" s="345"/>
      <c r="H6" s="346"/>
      <c r="I6" s="346"/>
      <c r="J6" s="346"/>
      <c r="K6" s="346"/>
      <c r="L6" s="346"/>
      <c r="M6" s="346"/>
      <c r="N6" s="346"/>
      <c r="O6" s="346"/>
      <c r="P6" s="346"/>
      <c r="Q6" s="347"/>
    </row>
    <row r="7" spans="1:17" ht="15" customHeight="1" thickTop="1">
      <c r="A7" s="75" t="s">
        <v>22</v>
      </c>
      <c r="B7" s="115"/>
      <c r="C7" s="116"/>
      <c r="D7" s="112"/>
      <c r="E7" s="112"/>
      <c r="F7" s="40"/>
      <c r="G7" s="66"/>
      <c r="H7" s="67"/>
      <c r="I7" s="67"/>
      <c r="J7" s="67"/>
      <c r="K7" s="67"/>
      <c r="L7" s="67"/>
      <c r="M7" s="67"/>
      <c r="N7" s="67"/>
      <c r="O7" s="67"/>
      <c r="P7" s="67"/>
      <c r="Q7" s="68"/>
    </row>
    <row r="8" spans="1:17" ht="15.75" customHeight="1">
      <c r="A8" s="127" t="s">
        <v>23</v>
      </c>
      <c r="B8" s="118"/>
      <c r="C8" s="119"/>
      <c r="D8" s="113">
        <f>D10+D16</f>
        <v>14560</v>
      </c>
      <c r="E8" s="113">
        <f>E10+E16</f>
        <v>13720</v>
      </c>
      <c r="F8" s="16">
        <f>F10+F16</f>
        <v>-840</v>
      </c>
      <c r="G8" s="325"/>
      <c r="H8" s="326"/>
      <c r="I8" s="326"/>
      <c r="J8" s="326"/>
      <c r="K8" s="326"/>
      <c r="L8" s="326"/>
      <c r="M8" s="326"/>
      <c r="N8" s="326"/>
      <c r="O8" s="326"/>
      <c r="P8" s="326"/>
      <c r="Q8" s="327"/>
    </row>
    <row r="9" spans="1:17" ht="15" customHeight="1">
      <c r="A9" s="258"/>
      <c r="B9" s="74" t="s">
        <v>52</v>
      </c>
      <c r="C9" s="120"/>
      <c r="D9" s="111"/>
      <c r="E9" s="111"/>
      <c r="F9" s="39"/>
      <c r="G9" s="69"/>
      <c r="H9" s="70"/>
      <c r="I9" s="70"/>
      <c r="J9" s="70"/>
      <c r="K9" s="70"/>
      <c r="L9" s="70"/>
      <c r="M9" s="70"/>
      <c r="N9" s="70"/>
      <c r="O9" s="70"/>
      <c r="P9" s="70"/>
      <c r="Q9" s="71"/>
    </row>
    <row r="10" spans="1:17" ht="15.75" customHeight="1">
      <c r="A10" s="266"/>
      <c r="B10" s="118" t="s">
        <v>53</v>
      </c>
      <c r="C10" s="119"/>
      <c r="D10" s="113">
        <f>D12+D14</f>
        <v>3440</v>
      </c>
      <c r="E10" s="113">
        <f>E12+E14</f>
        <v>2600</v>
      </c>
      <c r="F10" s="16">
        <f>F12+F14</f>
        <v>-840</v>
      </c>
      <c r="G10" s="325"/>
      <c r="H10" s="326"/>
      <c r="I10" s="326"/>
      <c r="J10" s="326"/>
      <c r="K10" s="326"/>
      <c r="L10" s="326"/>
      <c r="M10" s="326"/>
      <c r="N10" s="326"/>
      <c r="O10" s="326"/>
      <c r="P10" s="326"/>
      <c r="Q10" s="327"/>
    </row>
    <row r="11" spans="1:17" ht="15" customHeight="1">
      <c r="A11" s="266"/>
      <c r="B11" s="343"/>
      <c r="C11" s="76" t="s">
        <v>54</v>
      </c>
      <c r="D11" s="111"/>
      <c r="E11" s="111"/>
      <c r="F11" s="39"/>
      <c r="G11" s="69"/>
      <c r="H11" s="70"/>
      <c r="I11" s="70"/>
      <c r="J11" s="70"/>
      <c r="K11" s="70"/>
      <c r="L11" s="70"/>
      <c r="M11" s="70"/>
      <c r="N11" s="70"/>
      <c r="O11" s="70"/>
      <c r="P11" s="70"/>
      <c r="Q11" s="71"/>
    </row>
    <row r="12" spans="1:17" ht="15.75" customHeight="1">
      <c r="A12" s="266"/>
      <c r="B12" s="350"/>
      <c r="C12" s="128" t="s">
        <v>55</v>
      </c>
      <c r="D12" s="113">
        <v>1200</v>
      </c>
      <c r="E12" s="113">
        <f>Q12</f>
        <v>1200</v>
      </c>
      <c r="F12" s="16">
        <f>E12-D12</f>
        <v>0</v>
      </c>
      <c r="G12" s="23" t="s">
        <v>58</v>
      </c>
      <c r="H12" s="24"/>
      <c r="I12" s="24"/>
      <c r="J12" s="24"/>
      <c r="K12" s="24"/>
      <c r="L12" s="24"/>
      <c r="M12" s="24"/>
      <c r="N12" s="156">
        <v>100</v>
      </c>
      <c r="O12" s="91">
        <v>12</v>
      </c>
      <c r="P12" s="51" t="s">
        <v>3</v>
      </c>
      <c r="Q12" s="25">
        <f>N12*O12</f>
        <v>1200</v>
      </c>
    </row>
    <row r="13" spans="1:17" ht="15" customHeight="1">
      <c r="A13" s="266"/>
      <c r="B13" s="350"/>
      <c r="C13" s="92" t="s">
        <v>56</v>
      </c>
      <c r="D13" s="188"/>
      <c r="E13" s="188"/>
      <c r="F13" s="146"/>
      <c r="G13" s="52"/>
      <c r="H13" s="11"/>
      <c r="I13" s="11"/>
      <c r="J13" s="189"/>
      <c r="K13" s="10"/>
      <c r="L13" s="10"/>
      <c r="M13" s="67"/>
      <c r="N13" s="84"/>
      <c r="O13" s="11"/>
      <c r="P13" s="38"/>
      <c r="Q13" s="50"/>
    </row>
    <row r="14" spans="1:17" ht="15.75" customHeight="1">
      <c r="A14" s="266"/>
      <c r="B14" s="344"/>
      <c r="C14" s="121" t="s">
        <v>57</v>
      </c>
      <c r="D14" s="113">
        <v>2240</v>
      </c>
      <c r="E14" s="113">
        <f>Q14</f>
        <v>1400</v>
      </c>
      <c r="F14" s="16">
        <f>E14-D14</f>
        <v>-840</v>
      </c>
      <c r="G14" s="23" t="s">
        <v>59</v>
      </c>
      <c r="H14" s="24"/>
      <c r="I14" s="24"/>
      <c r="J14" s="24"/>
      <c r="K14" s="187"/>
      <c r="L14" s="24"/>
      <c r="M14" s="156">
        <v>50</v>
      </c>
      <c r="N14" s="87">
        <v>7</v>
      </c>
      <c r="O14" s="89">
        <v>4</v>
      </c>
      <c r="P14" s="51" t="s">
        <v>3</v>
      </c>
      <c r="Q14" s="25">
        <f>M14*N14*O14</f>
        <v>1400</v>
      </c>
    </row>
    <row r="15" spans="1:17" ht="15" customHeight="1">
      <c r="A15" s="266"/>
      <c r="B15" s="74" t="s">
        <v>60</v>
      </c>
      <c r="C15" s="120"/>
      <c r="D15" s="111"/>
      <c r="E15" s="111"/>
      <c r="F15" s="39"/>
      <c r="G15" s="69"/>
      <c r="H15" s="70"/>
      <c r="I15" s="70"/>
      <c r="J15" s="70"/>
      <c r="K15" s="70"/>
      <c r="L15" s="70"/>
      <c r="M15" s="70"/>
      <c r="N15" s="70"/>
      <c r="O15" s="70"/>
      <c r="P15" s="70"/>
      <c r="Q15" s="71"/>
    </row>
    <row r="16" spans="1:17" ht="15.75" customHeight="1">
      <c r="A16" s="266"/>
      <c r="B16" s="118" t="s">
        <v>10</v>
      </c>
      <c r="C16" s="119"/>
      <c r="D16" s="113">
        <f>D18+D22+D24</f>
        <v>11120</v>
      </c>
      <c r="E16" s="113">
        <f>E18+E22+E24</f>
        <v>11120</v>
      </c>
      <c r="F16" s="16">
        <f>F18+F22+F24</f>
        <v>0</v>
      </c>
      <c r="G16" s="325"/>
      <c r="H16" s="326"/>
      <c r="I16" s="326"/>
      <c r="J16" s="326"/>
      <c r="K16" s="326"/>
      <c r="L16" s="326"/>
      <c r="M16" s="326"/>
      <c r="N16" s="326"/>
      <c r="O16" s="326"/>
      <c r="P16" s="326"/>
      <c r="Q16" s="327"/>
    </row>
    <row r="17" spans="1:17" ht="15" customHeight="1">
      <c r="A17" s="266"/>
      <c r="B17" s="264"/>
      <c r="C17" s="76" t="s">
        <v>61</v>
      </c>
      <c r="D17" s="111"/>
      <c r="E17" s="111"/>
      <c r="F17" s="39"/>
      <c r="G17" s="69"/>
      <c r="H17" s="70"/>
      <c r="I17" s="70"/>
      <c r="J17" s="70"/>
      <c r="K17" s="70"/>
      <c r="L17" s="70"/>
      <c r="M17" s="70"/>
      <c r="N17" s="70"/>
      <c r="O17" s="70"/>
      <c r="P17" s="70"/>
      <c r="Q17" s="71"/>
    </row>
    <row r="18" spans="1:17" ht="15" customHeight="1">
      <c r="A18" s="266"/>
      <c r="B18" s="265"/>
      <c r="C18" s="349" t="s">
        <v>62</v>
      </c>
      <c r="D18" s="328">
        <v>8400</v>
      </c>
      <c r="E18" s="328">
        <f>Q20</f>
        <v>8400</v>
      </c>
      <c r="F18" s="293">
        <f>E18-D18</f>
        <v>0</v>
      </c>
      <c r="G18" s="52" t="s">
        <v>109</v>
      </c>
      <c r="H18" s="67"/>
      <c r="I18" s="67"/>
      <c r="J18" s="67"/>
      <c r="K18" s="67"/>
      <c r="L18" s="67"/>
      <c r="M18" s="67"/>
      <c r="N18" s="147">
        <v>500</v>
      </c>
      <c r="O18" s="90">
        <v>12</v>
      </c>
      <c r="P18" s="38" t="s">
        <v>3</v>
      </c>
      <c r="Q18" s="50">
        <f>N18*O18</f>
        <v>6000</v>
      </c>
    </row>
    <row r="19" spans="1:17" ht="15" customHeight="1">
      <c r="A19" s="266"/>
      <c r="B19" s="265"/>
      <c r="C19" s="349"/>
      <c r="D19" s="328"/>
      <c r="E19" s="328"/>
      <c r="F19" s="293"/>
      <c r="G19" s="52" t="s">
        <v>67</v>
      </c>
      <c r="H19" s="11"/>
      <c r="I19" s="11"/>
      <c r="J19" s="11"/>
      <c r="K19" s="11"/>
      <c r="L19" s="11"/>
      <c r="M19" s="11"/>
      <c r="N19" s="147">
        <v>200</v>
      </c>
      <c r="O19" s="90">
        <v>12</v>
      </c>
      <c r="P19" s="38" t="s">
        <v>3</v>
      </c>
      <c r="Q19" s="50">
        <f>N19*O19</f>
        <v>2400</v>
      </c>
    </row>
    <row r="20" spans="1:17" ht="15" customHeight="1">
      <c r="A20" s="266"/>
      <c r="B20" s="265"/>
      <c r="C20" s="292"/>
      <c r="D20" s="329"/>
      <c r="E20" s="329"/>
      <c r="F20" s="294"/>
      <c r="G20" s="23"/>
      <c r="H20" s="24"/>
      <c r="I20" s="24"/>
      <c r="J20" s="24"/>
      <c r="K20" s="24"/>
      <c r="L20" s="24"/>
      <c r="M20" s="24"/>
      <c r="N20" s="156"/>
      <c r="O20" s="91"/>
      <c r="P20" s="51" t="s">
        <v>5</v>
      </c>
      <c r="Q20" s="25">
        <f>SUM(Q18:Q19)</f>
        <v>8400</v>
      </c>
    </row>
    <row r="21" spans="1:17" ht="15" customHeight="1">
      <c r="A21" s="266"/>
      <c r="B21" s="265"/>
      <c r="C21" s="92" t="s">
        <v>63</v>
      </c>
      <c r="D21" s="188"/>
      <c r="E21" s="188"/>
      <c r="F21" s="146"/>
      <c r="G21" s="52"/>
      <c r="H21" s="11"/>
      <c r="I21" s="11"/>
      <c r="J21" s="189"/>
      <c r="K21" s="10"/>
      <c r="L21" s="10"/>
      <c r="M21" s="67"/>
      <c r="N21" s="84"/>
      <c r="O21" s="11"/>
      <c r="P21" s="38"/>
      <c r="Q21" s="50"/>
    </row>
    <row r="22" spans="1:17" ht="15" customHeight="1">
      <c r="A22" s="266"/>
      <c r="B22" s="265"/>
      <c r="C22" s="121" t="s">
        <v>64</v>
      </c>
      <c r="D22" s="113">
        <v>720</v>
      </c>
      <c r="E22" s="113">
        <f>Q22</f>
        <v>720</v>
      </c>
      <c r="F22" s="16">
        <f>E22-D22</f>
        <v>0</v>
      </c>
      <c r="G22" s="23" t="s">
        <v>68</v>
      </c>
      <c r="H22" s="24"/>
      <c r="I22" s="24"/>
      <c r="J22" s="24"/>
      <c r="K22" s="187"/>
      <c r="L22" s="24"/>
      <c r="M22" s="156"/>
      <c r="N22" s="147">
        <v>60</v>
      </c>
      <c r="O22" s="90">
        <v>12</v>
      </c>
      <c r="P22" s="38" t="s">
        <v>3</v>
      </c>
      <c r="Q22" s="50">
        <f>N22*O22</f>
        <v>720</v>
      </c>
    </row>
    <row r="23" spans="1:17" ht="15" customHeight="1">
      <c r="A23" s="266"/>
      <c r="B23" s="265"/>
      <c r="C23" s="73" t="s">
        <v>65</v>
      </c>
      <c r="D23" s="111"/>
      <c r="E23" s="111"/>
      <c r="F23" s="219"/>
      <c r="G23" s="41"/>
      <c r="H23" s="42"/>
      <c r="I23" s="42"/>
      <c r="J23" s="135"/>
      <c r="K23" s="42"/>
      <c r="L23" s="42"/>
      <c r="M23" s="42"/>
      <c r="N23" s="42"/>
      <c r="O23" s="42"/>
      <c r="P23" s="60"/>
      <c r="Q23" s="47"/>
    </row>
    <row r="24" spans="1:17" ht="15" customHeight="1">
      <c r="A24" s="266"/>
      <c r="B24" s="265"/>
      <c r="C24" s="330" t="s">
        <v>66</v>
      </c>
      <c r="D24" s="328">
        <v>2000</v>
      </c>
      <c r="E24" s="328">
        <f>Q26</f>
        <v>2000</v>
      </c>
      <c r="F24" s="293">
        <f>E24-D24</f>
        <v>0</v>
      </c>
      <c r="G24" s="52" t="s">
        <v>108</v>
      </c>
      <c r="H24" s="11"/>
      <c r="I24" s="11"/>
      <c r="J24" s="11"/>
      <c r="K24" s="11"/>
      <c r="L24" s="78"/>
      <c r="M24" s="83"/>
      <c r="N24" s="147">
        <v>300</v>
      </c>
      <c r="O24" s="88">
        <v>4</v>
      </c>
      <c r="P24" s="38" t="s">
        <v>3</v>
      </c>
      <c r="Q24" s="50">
        <f>N24*O24</f>
        <v>1200</v>
      </c>
    </row>
    <row r="25" spans="1:17" ht="15" customHeight="1">
      <c r="A25" s="266"/>
      <c r="B25" s="265"/>
      <c r="C25" s="330"/>
      <c r="D25" s="328"/>
      <c r="E25" s="328"/>
      <c r="F25" s="293"/>
      <c r="G25" s="52" t="s">
        <v>69</v>
      </c>
      <c r="H25" s="11"/>
      <c r="I25" s="11"/>
      <c r="J25" s="11"/>
      <c r="K25" s="11"/>
      <c r="L25" s="78"/>
      <c r="M25" s="83"/>
      <c r="N25" s="147">
        <v>200</v>
      </c>
      <c r="O25" s="88">
        <v>4</v>
      </c>
      <c r="P25" s="38" t="s">
        <v>3</v>
      </c>
      <c r="Q25" s="50">
        <f>N25*O25</f>
        <v>800</v>
      </c>
    </row>
    <row r="26" spans="1:17" ht="15" customHeight="1">
      <c r="A26" s="348"/>
      <c r="B26" s="339"/>
      <c r="C26" s="331"/>
      <c r="D26" s="329"/>
      <c r="E26" s="329"/>
      <c r="F26" s="294"/>
      <c r="G26" s="23"/>
      <c r="H26" s="24"/>
      <c r="I26" s="24"/>
      <c r="J26" s="24"/>
      <c r="K26" s="24"/>
      <c r="L26" s="80"/>
      <c r="M26" s="233"/>
      <c r="N26" s="156"/>
      <c r="O26" s="91"/>
      <c r="P26" s="51" t="s">
        <v>5</v>
      </c>
      <c r="Q26" s="25">
        <f>SUM(Q24:Q25)</f>
        <v>2000</v>
      </c>
    </row>
    <row r="27" spans="1:17" ht="15" customHeight="1">
      <c r="A27" s="75" t="s">
        <v>105</v>
      </c>
      <c r="B27" s="97"/>
      <c r="C27" s="97"/>
      <c r="D27" s="112"/>
      <c r="E27" s="112"/>
      <c r="F27" s="40"/>
      <c r="G27" s="52"/>
      <c r="H27" s="11"/>
      <c r="I27" s="12"/>
      <c r="J27" s="12"/>
      <c r="K27" s="12"/>
      <c r="L27" s="12"/>
      <c r="M27" s="13"/>
      <c r="N27" s="14"/>
      <c r="O27" s="14"/>
      <c r="P27" s="9"/>
      <c r="Q27" s="50"/>
    </row>
    <row r="28" spans="1:17" ht="15.75" customHeight="1">
      <c r="A28" s="117" t="s">
        <v>30</v>
      </c>
      <c r="B28" s="118"/>
      <c r="C28" s="118"/>
      <c r="D28" s="113">
        <f>D30</f>
        <v>4000</v>
      </c>
      <c r="E28" s="113">
        <f>E30</f>
        <v>4000</v>
      </c>
      <c r="F28" s="16">
        <f>F30</f>
        <v>0</v>
      </c>
      <c r="G28" s="23"/>
      <c r="H28" s="24"/>
      <c r="I28" s="53"/>
      <c r="J28" s="53"/>
      <c r="K28" s="53"/>
      <c r="L28" s="53"/>
      <c r="M28" s="57"/>
      <c r="N28" s="56"/>
      <c r="O28" s="56"/>
      <c r="P28" s="54"/>
      <c r="Q28" s="25"/>
    </row>
    <row r="29" spans="1:17" ht="15" customHeight="1">
      <c r="A29" s="321"/>
      <c r="B29" s="74" t="s">
        <v>106</v>
      </c>
      <c r="C29" s="114"/>
      <c r="D29" s="111"/>
      <c r="E29" s="111"/>
      <c r="F29" s="39"/>
      <c r="G29" s="41"/>
      <c r="H29" s="42"/>
      <c r="I29" s="43"/>
      <c r="J29" s="43"/>
      <c r="K29" s="43"/>
      <c r="L29" s="43"/>
      <c r="M29" s="44"/>
      <c r="N29" s="45"/>
      <c r="O29" s="45"/>
      <c r="P29" s="46"/>
      <c r="Q29" s="47"/>
    </row>
    <row r="30" spans="1:17" ht="15.75" customHeight="1">
      <c r="A30" s="322"/>
      <c r="B30" s="118" t="s">
        <v>71</v>
      </c>
      <c r="C30" s="118"/>
      <c r="D30" s="113">
        <f>D32</f>
        <v>4000</v>
      </c>
      <c r="E30" s="113">
        <f>E32</f>
        <v>4000</v>
      </c>
      <c r="F30" s="16">
        <f>F32</f>
        <v>0</v>
      </c>
      <c r="G30" s="23"/>
      <c r="H30" s="24"/>
      <c r="I30" s="53"/>
      <c r="J30" s="53"/>
      <c r="K30" s="53"/>
      <c r="L30" s="53"/>
      <c r="M30" s="57"/>
      <c r="N30" s="56"/>
      <c r="O30" s="56"/>
      <c r="P30" s="54"/>
      <c r="Q30" s="25"/>
    </row>
    <row r="31" spans="1:17" ht="15" customHeight="1">
      <c r="A31" s="322"/>
      <c r="B31" s="343"/>
      <c r="C31" s="76" t="s">
        <v>107</v>
      </c>
      <c r="D31" s="112"/>
      <c r="E31" s="112"/>
      <c r="F31" s="40"/>
      <c r="G31" s="52"/>
      <c r="H31" s="11"/>
      <c r="I31" s="12"/>
      <c r="J31" s="12"/>
      <c r="K31" s="12"/>
      <c r="L31" s="12"/>
      <c r="M31" s="13"/>
      <c r="N31" s="14"/>
      <c r="O31" s="14"/>
      <c r="P31" s="9"/>
      <c r="Q31" s="50"/>
    </row>
    <row r="32" spans="1:17" ht="15.75" customHeight="1" thickBot="1">
      <c r="A32" s="324"/>
      <c r="B32" s="355"/>
      <c r="C32" s="98" t="s">
        <v>73</v>
      </c>
      <c r="D32" s="130">
        <v>4000</v>
      </c>
      <c r="E32" s="130">
        <f>Q32</f>
        <v>4000</v>
      </c>
      <c r="F32" s="61">
        <f>E32-D32</f>
        <v>0</v>
      </c>
      <c r="G32" s="62" t="s">
        <v>74</v>
      </c>
      <c r="H32" s="63"/>
      <c r="I32" s="234"/>
      <c r="J32" s="234"/>
      <c r="K32" s="234"/>
      <c r="L32" s="234"/>
      <c r="M32" s="235"/>
      <c r="N32" s="191">
        <v>2000</v>
      </c>
      <c r="O32" s="236">
        <v>2</v>
      </c>
      <c r="P32" s="153" t="s">
        <v>3</v>
      </c>
      <c r="Q32" s="65">
        <f>N32*O32</f>
        <v>4000</v>
      </c>
    </row>
    <row r="33" spans="1:22" s="11" customFormat="1" ht="7.5" customHeight="1">
      <c r="A33" s="67"/>
      <c r="B33" s="67"/>
      <c r="C33" s="190"/>
      <c r="D33" s="136"/>
      <c r="E33" s="136"/>
      <c r="F33" s="136"/>
      <c r="L33" s="78"/>
      <c r="M33" s="83"/>
      <c r="N33" s="147"/>
      <c r="O33" s="90"/>
      <c r="P33" s="38"/>
      <c r="Q33" s="146"/>
      <c r="S33" s="152"/>
      <c r="T33" s="152"/>
      <c r="U33" s="152"/>
      <c r="V33" s="152"/>
    </row>
    <row r="34" spans="1:22" s="11" customFormat="1" ht="6.75" customHeight="1" thickBot="1">
      <c r="A34" s="67"/>
      <c r="B34" s="67"/>
      <c r="C34" s="190"/>
      <c r="D34" s="136"/>
      <c r="E34" s="136"/>
      <c r="F34" s="136"/>
      <c r="L34" s="78"/>
      <c r="M34" s="83"/>
      <c r="N34" s="147"/>
      <c r="O34" s="90"/>
      <c r="P34" s="38"/>
      <c r="Q34" s="146"/>
      <c r="S34" s="152"/>
      <c r="T34" s="152"/>
      <c r="U34" s="152"/>
      <c r="V34" s="152"/>
    </row>
    <row r="35" spans="1:17" ht="24.75" customHeight="1">
      <c r="A35" s="340" t="s">
        <v>16</v>
      </c>
      <c r="B35" s="341"/>
      <c r="C35" s="342"/>
      <c r="D35" s="307" t="str">
        <f>D4</f>
        <v>2018년도
예산액 (A)</v>
      </c>
      <c r="E35" s="307" t="str">
        <f>E4</f>
        <v>2018년도
추가경정
예산액 (B)</v>
      </c>
      <c r="F35" s="332" t="s">
        <v>25</v>
      </c>
      <c r="G35" s="333" t="str">
        <f>G4</f>
        <v>2018년도 산 출 내 역</v>
      </c>
      <c r="H35" s="334"/>
      <c r="I35" s="334"/>
      <c r="J35" s="334"/>
      <c r="K35" s="334"/>
      <c r="L35" s="334"/>
      <c r="M35" s="334"/>
      <c r="N35" s="334"/>
      <c r="O35" s="334"/>
      <c r="P35" s="334"/>
      <c r="Q35" s="335"/>
    </row>
    <row r="36" spans="1:22" s="1" customFormat="1" ht="24.75" customHeight="1">
      <c r="A36" s="20" t="s">
        <v>0</v>
      </c>
      <c r="B36" s="21" t="s">
        <v>1</v>
      </c>
      <c r="C36" s="21" t="s">
        <v>2</v>
      </c>
      <c r="D36" s="255"/>
      <c r="E36" s="255"/>
      <c r="F36" s="254"/>
      <c r="G36" s="336"/>
      <c r="H36" s="337"/>
      <c r="I36" s="337"/>
      <c r="J36" s="337"/>
      <c r="K36" s="337"/>
      <c r="L36" s="337"/>
      <c r="M36" s="337"/>
      <c r="N36" s="337"/>
      <c r="O36" s="337"/>
      <c r="P36" s="337"/>
      <c r="Q36" s="338"/>
      <c r="S36" s="6"/>
      <c r="T36" s="6"/>
      <c r="U36" s="6"/>
      <c r="V36" s="6"/>
    </row>
    <row r="37" spans="1:17" ht="15" customHeight="1">
      <c r="A37" s="77" t="s">
        <v>70</v>
      </c>
      <c r="B37" s="114"/>
      <c r="C37" s="129"/>
      <c r="D37" s="111"/>
      <c r="E37" s="111"/>
      <c r="F37" s="39"/>
      <c r="G37" s="41"/>
      <c r="H37" s="42"/>
      <c r="I37" s="43"/>
      <c r="J37" s="43"/>
      <c r="K37" s="81"/>
      <c r="L37" s="81"/>
      <c r="M37" s="45"/>
      <c r="N37" s="42"/>
      <c r="O37" s="42"/>
      <c r="P37" s="46"/>
      <c r="Q37" s="47"/>
    </row>
    <row r="38" spans="1:17" ht="19.5" customHeight="1">
      <c r="A38" s="117" t="s">
        <v>75</v>
      </c>
      <c r="B38" s="118"/>
      <c r="C38" s="118"/>
      <c r="D38" s="113">
        <f>D40</f>
        <v>250000</v>
      </c>
      <c r="E38" s="113">
        <f>E40</f>
        <v>400000</v>
      </c>
      <c r="F38" s="16">
        <f>F40</f>
        <v>150000</v>
      </c>
      <c r="G38" s="23"/>
      <c r="H38" s="24"/>
      <c r="I38" s="53"/>
      <c r="J38" s="53"/>
      <c r="K38" s="80"/>
      <c r="L38" s="80"/>
      <c r="M38" s="57"/>
      <c r="N38" s="56"/>
      <c r="O38" s="56"/>
      <c r="P38" s="54"/>
      <c r="Q38" s="25"/>
    </row>
    <row r="39" spans="1:17" ht="15" customHeight="1">
      <c r="A39" s="321"/>
      <c r="B39" s="74" t="s">
        <v>24</v>
      </c>
      <c r="C39" s="114"/>
      <c r="D39" s="111"/>
      <c r="E39" s="111"/>
      <c r="F39" s="39"/>
      <c r="G39" s="41"/>
      <c r="H39" s="42"/>
      <c r="I39" s="43"/>
      <c r="J39" s="43"/>
      <c r="K39" s="79"/>
      <c r="L39" s="79"/>
      <c r="M39" s="44"/>
      <c r="N39" s="45"/>
      <c r="O39" s="45"/>
      <c r="P39" s="46"/>
      <c r="Q39" s="47"/>
    </row>
    <row r="40" spans="1:17" ht="19.5" customHeight="1">
      <c r="A40" s="322"/>
      <c r="B40" s="118" t="s">
        <v>77</v>
      </c>
      <c r="C40" s="118"/>
      <c r="D40" s="113">
        <f>D42</f>
        <v>250000</v>
      </c>
      <c r="E40" s="113">
        <f>E42</f>
        <v>400000</v>
      </c>
      <c r="F40" s="16">
        <f>F42</f>
        <v>150000</v>
      </c>
      <c r="G40" s="23"/>
      <c r="H40" s="24"/>
      <c r="I40" s="53"/>
      <c r="J40" s="53"/>
      <c r="K40" s="80"/>
      <c r="L40" s="80"/>
      <c r="M40" s="57"/>
      <c r="N40" s="56"/>
      <c r="O40" s="56"/>
      <c r="P40" s="54"/>
      <c r="Q40" s="25"/>
    </row>
    <row r="41" spans="1:17" ht="15" customHeight="1">
      <c r="A41" s="322"/>
      <c r="B41" s="343"/>
      <c r="C41" s="76" t="s">
        <v>72</v>
      </c>
      <c r="D41" s="111"/>
      <c r="E41" s="111"/>
      <c r="F41" s="39"/>
      <c r="G41" s="41"/>
      <c r="H41" s="42"/>
      <c r="I41" s="43"/>
      <c r="J41" s="43"/>
      <c r="K41" s="79"/>
      <c r="L41" s="79"/>
      <c r="M41" s="44"/>
      <c r="N41" s="45"/>
      <c r="O41" s="45"/>
      <c r="P41" s="46"/>
      <c r="Q41" s="47"/>
    </row>
    <row r="42" spans="1:17" ht="19.5" customHeight="1">
      <c r="A42" s="323"/>
      <c r="B42" s="344"/>
      <c r="C42" s="128" t="s">
        <v>79</v>
      </c>
      <c r="D42" s="113">
        <v>250000</v>
      </c>
      <c r="E42" s="113">
        <f>Q42</f>
        <v>400000</v>
      </c>
      <c r="F42" s="16">
        <f>E42-D42</f>
        <v>150000</v>
      </c>
      <c r="G42" s="23" t="s">
        <v>80</v>
      </c>
      <c r="H42" s="24"/>
      <c r="I42" s="53"/>
      <c r="J42" s="53"/>
      <c r="K42" s="24"/>
      <c r="L42" s="24"/>
      <c r="M42" s="354"/>
      <c r="N42" s="354"/>
      <c r="O42" s="91"/>
      <c r="P42" s="54" t="s">
        <v>81</v>
      </c>
      <c r="Q42" s="25">
        <v>400000</v>
      </c>
    </row>
    <row r="43" spans="1:17" ht="15" customHeight="1">
      <c r="A43" s="75" t="s">
        <v>28</v>
      </c>
      <c r="B43" s="97"/>
      <c r="C43" s="97"/>
      <c r="D43" s="112"/>
      <c r="E43" s="112"/>
      <c r="F43" s="40"/>
      <c r="G43" s="11"/>
      <c r="H43" s="11"/>
      <c r="I43" s="12"/>
      <c r="J43" s="12"/>
      <c r="K43" s="12"/>
      <c r="L43" s="12"/>
      <c r="M43" s="13"/>
      <c r="N43" s="14"/>
      <c r="O43" s="14"/>
      <c r="P43" s="9"/>
      <c r="Q43" s="50"/>
    </row>
    <row r="44" spans="1:17" ht="19.5" customHeight="1">
      <c r="A44" s="117" t="s">
        <v>82</v>
      </c>
      <c r="B44" s="118"/>
      <c r="C44" s="118"/>
      <c r="D44" s="113">
        <f>D46</f>
        <v>0</v>
      </c>
      <c r="E44" s="113">
        <f>E46</f>
        <v>0</v>
      </c>
      <c r="F44" s="16">
        <f>F46</f>
        <v>0</v>
      </c>
      <c r="G44" s="24"/>
      <c r="H44" s="24"/>
      <c r="I44" s="53"/>
      <c r="J44" s="53"/>
      <c r="K44" s="53"/>
      <c r="L44" s="53"/>
      <c r="M44" s="57"/>
      <c r="N44" s="56"/>
      <c r="O44" s="56"/>
      <c r="P44" s="54"/>
      <c r="Q44" s="25"/>
    </row>
    <row r="45" spans="1:17" ht="15" customHeight="1">
      <c r="A45" s="321"/>
      <c r="B45" s="74" t="s">
        <v>76</v>
      </c>
      <c r="C45" s="114"/>
      <c r="D45" s="111"/>
      <c r="E45" s="111"/>
      <c r="F45" s="39"/>
      <c r="G45" s="42"/>
      <c r="H45" s="42"/>
      <c r="I45" s="43"/>
      <c r="J45" s="43"/>
      <c r="K45" s="43"/>
      <c r="L45" s="43"/>
      <c r="M45" s="44"/>
      <c r="N45" s="45"/>
      <c r="O45" s="45"/>
      <c r="P45" s="46"/>
      <c r="Q45" s="47"/>
    </row>
    <row r="46" spans="1:17" ht="19.5" customHeight="1">
      <c r="A46" s="322"/>
      <c r="B46" s="118" t="s">
        <v>83</v>
      </c>
      <c r="C46" s="118"/>
      <c r="D46" s="113">
        <f>D48+D50</f>
        <v>0</v>
      </c>
      <c r="E46" s="113">
        <f>E48+E50</f>
        <v>0</v>
      </c>
      <c r="F46" s="16">
        <f>F48+F50</f>
        <v>0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5"/>
    </row>
    <row r="47" spans="1:17" ht="15" customHeight="1">
      <c r="A47" s="322"/>
      <c r="B47" s="114"/>
      <c r="C47" s="76" t="s">
        <v>78</v>
      </c>
      <c r="D47" s="111"/>
      <c r="E47" s="111"/>
      <c r="F47" s="39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7"/>
    </row>
    <row r="48" spans="1:17" ht="19.5" customHeight="1">
      <c r="A48" s="322"/>
      <c r="B48" s="265"/>
      <c r="C48" s="118" t="s">
        <v>86</v>
      </c>
      <c r="D48" s="113">
        <v>0</v>
      </c>
      <c r="E48" s="113">
        <f>Q48</f>
        <v>0</v>
      </c>
      <c r="F48" s="16">
        <f>E48-D48</f>
        <v>0</v>
      </c>
      <c r="G48" s="24" t="s">
        <v>91</v>
      </c>
      <c r="H48" s="24"/>
      <c r="I48" s="24"/>
      <c r="J48" s="24"/>
      <c r="K48" s="24"/>
      <c r="L48" s="24"/>
      <c r="M48" s="24"/>
      <c r="N48" s="156"/>
      <c r="O48" s="89"/>
      <c r="P48" s="54" t="s">
        <v>4</v>
      </c>
      <c r="Q48" s="25">
        <v>0</v>
      </c>
    </row>
    <row r="49" spans="1:17" ht="15" customHeight="1">
      <c r="A49" s="322"/>
      <c r="B49" s="265"/>
      <c r="C49" s="76" t="s">
        <v>26</v>
      </c>
      <c r="D49" s="111"/>
      <c r="E49" s="111"/>
      <c r="F49" s="39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7"/>
    </row>
    <row r="50" spans="1:17" ht="19.5" customHeight="1">
      <c r="A50" s="323"/>
      <c r="B50" s="339"/>
      <c r="C50" s="118" t="s">
        <v>84</v>
      </c>
      <c r="D50" s="113">
        <v>0</v>
      </c>
      <c r="E50" s="113">
        <f>Q50</f>
        <v>0</v>
      </c>
      <c r="F50" s="16">
        <f>E50-D50</f>
        <v>0</v>
      </c>
      <c r="G50" s="24" t="s">
        <v>98</v>
      </c>
      <c r="H50" s="24"/>
      <c r="I50" s="24"/>
      <c r="J50" s="24"/>
      <c r="K50" s="24"/>
      <c r="L50" s="24"/>
      <c r="M50" s="24"/>
      <c r="N50" s="156"/>
      <c r="O50" s="89"/>
      <c r="P50" s="54" t="s">
        <v>4</v>
      </c>
      <c r="Q50" s="25">
        <v>0</v>
      </c>
    </row>
    <row r="51" spans="1:17" ht="15" customHeight="1">
      <c r="A51" s="75" t="s">
        <v>102</v>
      </c>
      <c r="B51" s="97"/>
      <c r="C51" s="97"/>
      <c r="D51" s="112"/>
      <c r="E51" s="112"/>
      <c r="F51" s="40"/>
      <c r="G51" s="11"/>
      <c r="H51" s="11"/>
      <c r="I51" s="12"/>
      <c r="J51" s="12"/>
      <c r="K51" s="12"/>
      <c r="L51" s="12"/>
      <c r="M51" s="13"/>
      <c r="N51" s="14"/>
      <c r="O51" s="14"/>
      <c r="P51" s="9"/>
      <c r="Q51" s="50"/>
    </row>
    <row r="52" spans="1:17" ht="19.5" customHeight="1">
      <c r="A52" s="117" t="s">
        <v>100</v>
      </c>
      <c r="B52" s="118"/>
      <c r="C52" s="118"/>
      <c r="D52" s="113">
        <f>D54</f>
        <v>240000</v>
      </c>
      <c r="E52" s="113">
        <f>E54</f>
        <v>110000</v>
      </c>
      <c r="F52" s="16">
        <f>F54</f>
        <v>-130000</v>
      </c>
      <c r="G52" s="24"/>
      <c r="H52" s="24"/>
      <c r="I52" s="53"/>
      <c r="J52" s="53"/>
      <c r="K52" s="53"/>
      <c r="L52" s="53"/>
      <c r="M52" s="57"/>
      <c r="N52" s="56"/>
      <c r="O52" s="56"/>
      <c r="P52" s="54"/>
      <c r="Q52" s="25"/>
    </row>
    <row r="53" spans="1:17" ht="15" customHeight="1">
      <c r="A53" s="321"/>
      <c r="B53" s="74" t="s">
        <v>103</v>
      </c>
      <c r="C53" s="114"/>
      <c r="D53" s="111"/>
      <c r="E53" s="111"/>
      <c r="F53" s="39"/>
      <c r="G53" s="42"/>
      <c r="H53" s="42"/>
      <c r="I53" s="43"/>
      <c r="J53" s="43"/>
      <c r="K53" s="43"/>
      <c r="L53" s="43"/>
      <c r="M53" s="44"/>
      <c r="N53" s="45"/>
      <c r="O53" s="45"/>
      <c r="P53" s="46"/>
      <c r="Q53" s="47"/>
    </row>
    <row r="54" spans="1:17" ht="19.5" customHeight="1">
      <c r="A54" s="322"/>
      <c r="B54" s="118" t="s">
        <v>100</v>
      </c>
      <c r="C54" s="118"/>
      <c r="D54" s="113">
        <f>D56</f>
        <v>240000</v>
      </c>
      <c r="E54" s="113">
        <f>E56</f>
        <v>110000</v>
      </c>
      <c r="F54" s="16">
        <f>F56</f>
        <v>-130000</v>
      </c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5"/>
    </row>
    <row r="55" spans="1:17" ht="15" customHeight="1">
      <c r="A55" s="322"/>
      <c r="B55" s="114"/>
      <c r="C55" s="76" t="s">
        <v>104</v>
      </c>
      <c r="D55" s="111"/>
      <c r="E55" s="111"/>
      <c r="F55" s="39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7"/>
    </row>
    <row r="56" spans="1:17" ht="19.5" customHeight="1">
      <c r="A56" s="323"/>
      <c r="B56" s="118"/>
      <c r="C56" s="118" t="s">
        <v>100</v>
      </c>
      <c r="D56" s="113">
        <v>240000</v>
      </c>
      <c r="E56" s="113">
        <f>Q56</f>
        <v>110000</v>
      </c>
      <c r="F56" s="16">
        <f>E56-D56</f>
        <v>-130000</v>
      </c>
      <c r="G56" s="24" t="s">
        <v>101</v>
      </c>
      <c r="H56" s="24"/>
      <c r="I56" s="24"/>
      <c r="J56" s="24"/>
      <c r="K56" s="24"/>
      <c r="L56" s="24"/>
      <c r="M56" s="24"/>
      <c r="N56" s="24"/>
      <c r="O56" s="24"/>
      <c r="P56" s="54" t="s">
        <v>4</v>
      </c>
      <c r="Q56" s="25">
        <v>110000</v>
      </c>
    </row>
    <row r="57" spans="1:17" ht="15" customHeight="1">
      <c r="A57" s="75" t="s">
        <v>41</v>
      </c>
      <c r="B57" s="97"/>
      <c r="C57" s="97"/>
      <c r="D57" s="112"/>
      <c r="E57" s="112"/>
      <c r="F57" s="40"/>
      <c r="G57" s="11"/>
      <c r="H57" s="11"/>
      <c r="I57" s="12"/>
      <c r="J57" s="12"/>
      <c r="K57" s="12"/>
      <c r="L57" s="12"/>
      <c r="M57" s="13"/>
      <c r="N57" s="14"/>
      <c r="O57" s="14"/>
      <c r="P57" s="9"/>
      <c r="Q57" s="50"/>
    </row>
    <row r="58" spans="1:17" ht="19.5" customHeight="1">
      <c r="A58" s="117" t="s">
        <v>31</v>
      </c>
      <c r="B58" s="118"/>
      <c r="C58" s="118"/>
      <c r="D58" s="113">
        <f>D60</f>
        <v>564</v>
      </c>
      <c r="E58" s="113">
        <f>E60</f>
        <v>524</v>
      </c>
      <c r="F58" s="16">
        <f>F60</f>
        <v>-40</v>
      </c>
      <c r="G58" s="24"/>
      <c r="H58" s="24"/>
      <c r="I58" s="53"/>
      <c r="J58" s="53"/>
      <c r="K58" s="53"/>
      <c r="L58" s="53"/>
      <c r="M58" s="57"/>
      <c r="N58" s="56"/>
      <c r="O58" s="56"/>
      <c r="P58" s="54"/>
      <c r="Q58" s="25"/>
    </row>
    <row r="59" spans="1:17" ht="15" customHeight="1">
      <c r="A59" s="321"/>
      <c r="B59" s="74" t="s">
        <v>42</v>
      </c>
      <c r="C59" s="114"/>
      <c r="D59" s="111"/>
      <c r="E59" s="111"/>
      <c r="F59" s="39"/>
      <c r="G59" s="42"/>
      <c r="H59" s="42"/>
      <c r="I59" s="43"/>
      <c r="J59" s="43"/>
      <c r="K59" s="43"/>
      <c r="L59" s="43"/>
      <c r="M59" s="44"/>
      <c r="N59" s="45"/>
      <c r="O59" s="45"/>
      <c r="P59" s="46"/>
      <c r="Q59" s="47"/>
    </row>
    <row r="60" spans="1:17" ht="19.5" customHeight="1">
      <c r="A60" s="322"/>
      <c r="B60" s="118" t="s">
        <v>31</v>
      </c>
      <c r="C60" s="118"/>
      <c r="D60" s="113">
        <f>D62</f>
        <v>564</v>
      </c>
      <c r="E60" s="113">
        <f>E62</f>
        <v>524</v>
      </c>
      <c r="F60" s="16">
        <f>F62</f>
        <v>-40</v>
      </c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5"/>
    </row>
    <row r="61" spans="1:17" ht="15" customHeight="1">
      <c r="A61" s="322"/>
      <c r="B61" s="114"/>
      <c r="C61" s="76" t="s">
        <v>43</v>
      </c>
      <c r="D61" s="111"/>
      <c r="E61" s="111"/>
      <c r="F61" s="39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7"/>
    </row>
    <row r="62" spans="1:17" ht="19.5" customHeight="1" thickBot="1">
      <c r="A62" s="324"/>
      <c r="B62" s="98"/>
      <c r="C62" s="98" t="s">
        <v>27</v>
      </c>
      <c r="D62" s="130">
        <v>564</v>
      </c>
      <c r="E62" s="130">
        <f>Q62</f>
        <v>524</v>
      </c>
      <c r="F62" s="61">
        <f>E62-D62</f>
        <v>-40</v>
      </c>
      <c r="G62" s="63" t="s">
        <v>32</v>
      </c>
      <c r="H62" s="63"/>
      <c r="I62" s="63"/>
      <c r="J62" s="63"/>
      <c r="K62" s="63"/>
      <c r="L62" s="63"/>
      <c r="M62" s="63"/>
      <c r="N62" s="63"/>
      <c r="O62" s="63"/>
      <c r="P62" s="64" t="s">
        <v>4</v>
      </c>
      <c r="Q62" s="65">
        <v>524</v>
      </c>
    </row>
    <row r="63" spans="2:6" ht="5.25" customHeight="1">
      <c r="B63" s="1"/>
      <c r="C63" s="1"/>
      <c r="D63" s="186"/>
      <c r="E63" s="186"/>
      <c r="F63" s="186"/>
    </row>
    <row r="64" spans="4:18" ht="24" customHeight="1">
      <c r="D64" s="186"/>
      <c r="E64" s="186"/>
      <c r="F64" s="186"/>
      <c r="M64" s="290" t="s">
        <v>51</v>
      </c>
      <c r="N64" s="290"/>
      <c r="O64" s="290"/>
      <c r="P64" s="290"/>
      <c r="Q64" s="290"/>
      <c r="R64" s="31"/>
    </row>
    <row r="65" spans="4:6" ht="15" customHeight="1">
      <c r="D65" s="186"/>
      <c r="E65" s="186"/>
      <c r="F65" s="186"/>
    </row>
    <row r="66" spans="4:6" ht="15" customHeight="1">
      <c r="D66" s="186"/>
      <c r="E66" s="186"/>
      <c r="F66" s="186"/>
    </row>
    <row r="67" spans="4:6" ht="15" customHeight="1">
      <c r="D67" s="186"/>
      <c r="E67" s="186"/>
      <c r="F67" s="186"/>
    </row>
    <row r="68" spans="4:6" ht="15" customHeight="1">
      <c r="D68" s="186"/>
      <c r="E68" s="186"/>
      <c r="F68" s="186"/>
    </row>
    <row r="69" spans="4:6" ht="15" customHeight="1">
      <c r="D69" s="186"/>
      <c r="E69" s="186"/>
      <c r="F69" s="186"/>
    </row>
    <row r="70" spans="4:6" ht="15" customHeight="1">
      <c r="D70" s="186"/>
      <c r="E70" s="186"/>
      <c r="F70" s="186"/>
    </row>
    <row r="71" spans="4:6" ht="15" customHeight="1">
      <c r="D71" s="186"/>
      <c r="E71" s="186"/>
      <c r="F71" s="186"/>
    </row>
    <row r="72" spans="4:6" ht="15" customHeight="1">
      <c r="D72" s="186"/>
      <c r="E72" s="186"/>
      <c r="F72" s="186"/>
    </row>
    <row r="73" spans="4:6" ht="15" customHeight="1">
      <c r="D73" s="186"/>
      <c r="E73" s="186"/>
      <c r="F73" s="186"/>
    </row>
    <row r="74" spans="4:6" ht="15" customHeight="1">
      <c r="D74" s="186"/>
      <c r="E74" s="186"/>
      <c r="F74" s="186"/>
    </row>
    <row r="75" spans="4:6" ht="15" customHeight="1">
      <c r="D75" s="186"/>
      <c r="E75" s="186"/>
      <c r="F75" s="186"/>
    </row>
    <row r="76" spans="4:6" ht="15" customHeight="1">
      <c r="D76" s="186"/>
      <c r="E76" s="186"/>
      <c r="F76" s="186"/>
    </row>
    <row r="77" spans="4:6" ht="15" customHeight="1">
      <c r="D77" s="186"/>
      <c r="E77" s="186"/>
      <c r="F77" s="186"/>
    </row>
    <row r="78" spans="4:6" ht="15" customHeight="1">
      <c r="D78" s="186"/>
      <c r="E78" s="186"/>
      <c r="F78" s="186"/>
    </row>
    <row r="79" spans="4:6" ht="15" customHeight="1">
      <c r="D79" s="186"/>
      <c r="E79" s="186"/>
      <c r="F79" s="186"/>
    </row>
    <row r="80" spans="4:6" ht="15" customHeight="1">
      <c r="D80" s="186"/>
      <c r="E80" s="186"/>
      <c r="F80" s="186"/>
    </row>
    <row r="81" spans="4:6" ht="15" customHeight="1">
      <c r="D81" s="186"/>
      <c r="E81" s="186"/>
      <c r="F81" s="186"/>
    </row>
    <row r="82" spans="4:6" ht="15" customHeight="1">
      <c r="D82" s="186"/>
      <c r="E82" s="186"/>
      <c r="F82" s="186"/>
    </row>
    <row r="83" spans="4:6" ht="15" customHeight="1">
      <c r="D83" s="186"/>
      <c r="E83" s="186"/>
      <c r="F83" s="186"/>
    </row>
    <row r="84" spans="4:6" ht="15" customHeight="1">
      <c r="D84" s="186"/>
      <c r="E84" s="186"/>
      <c r="F84" s="186"/>
    </row>
    <row r="85" spans="4:6" ht="15" customHeight="1">
      <c r="D85" s="186"/>
      <c r="E85" s="186"/>
      <c r="F85" s="186"/>
    </row>
    <row r="86" spans="4:6" ht="15" customHeight="1">
      <c r="D86" s="186"/>
      <c r="E86" s="186"/>
      <c r="F86" s="186"/>
    </row>
    <row r="87" spans="4:6" ht="15" customHeight="1">
      <c r="D87" s="186"/>
      <c r="E87" s="186"/>
      <c r="F87" s="186"/>
    </row>
    <row r="88" spans="4:6" ht="15" customHeight="1">
      <c r="D88" s="186"/>
      <c r="E88" s="186"/>
      <c r="F88" s="186"/>
    </row>
    <row r="89" spans="4:6" ht="15" customHeight="1">
      <c r="D89" s="186"/>
      <c r="E89" s="186"/>
      <c r="F89" s="186"/>
    </row>
    <row r="90" spans="4:6" ht="15" customHeight="1">
      <c r="D90" s="186"/>
      <c r="E90" s="186"/>
      <c r="F90" s="186"/>
    </row>
    <row r="91" spans="4:6" ht="15" customHeight="1">
      <c r="D91" s="186"/>
      <c r="E91" s="186"/>
      <c r="F91" s="186"/>
    </row>
    <row r="92" spans="4:6" ht="15" customHeight="1">
      <c r="D92" s="186"/>
      <c r="E92" s="186"/>
      <c r="F92" s="186"/>
    </row>
    <row r="93" spans="4:6" ht="15" customHeight="1">
      <c r="D93" s="186"/>
      <c r="E93" s="186"/>
      <c r="F93" s="186"/>
    </row>
    <row r="94" spans="4:6" ht="15" customHeight="1">
      <c r="D94" s="186"/>
      <c r="E94" s="186"/>
      <c r="F94" s="186"/>
    </row>
    <row r="95" spans="4:6" ht="15" customHeight="1">
      <c r="D95" s="186"/>
      <c r="E95" s="186"/>
      <c r="F95" s="186"/>
    </row>
    <row r="96" spans="4:6" ht="15" customHeight="1">
      <c r="D96" s="186"/>
      <c r="E96" s="186"/>
      <c r="F96" s="186"/>
    </row>
    <row r="97" spans="4:6" ht="15" customHeight="1">
      <c r="D97" s="186"/>
      <c r="E97" s="186"/>
      <c r="F97" s="186"/>
    </row>
    <row r="98" spans="4:6" ht="15" customHeight="1">
      <c r="D98" s="186"/>
      <c r="E98" s="186"/>
      <c r="F98" s="186"/>
    </row>
    <row r="99" spans="4:6" ht="15" customHeight="1">
      <c r="D99" s="186"/>
      <c r="E99" s="186"/>
      <c r="F99" s="186"/>
    </row>
    <row r="100" spans="4:6" ht="15" customHeight="1">
      <c r="D100" s="186"/>
      <c r="E100" s="186"/>
      <c r="F100" s="186"/>
    </row>
    <row r="101" spans="4:6" ht="15" customHeight="1">
      <c r="D101" s="186"/>
      <c r="E101" s="186"/>
      <c r="F101" s="186"/>
    </row>
    <row r="102" spans="4:6" ht="15" customHeight="1">
      <c r="D102" s="186"/>
      <c r="E102" s="186"/>
      <c r="F102" s="186"/>
    </row>
    <row r="103" spans="4:6" ht="15" customHeight="1">
      <c r="D103" s="186"/>
      <c r="E103" s="186"/>
      <c r="F103" s="186"/>
    </row>
    <row r="104" spans="4:6" ht="15" customHeight="1">
      <c r="D104" s="186"/>
      <c r="E104" s="186"/>
      <c r="F104" s="186"/>
    </row>
    <row r="105" spans="4:6" ht="15" customHeight="1">
      <c r="D105" s="186"/>
      <c r="E105" s="186"/>
      <c r="F105" s="186"/>
    </row>
    <row r="106" spans="4:6" ht="15" customHeight="1">
      <c r="D106" s="186"/>
      <c r="E106" s="186"/>
      <c r="F106" s="186"/>
    </row>
    <row r="107" spans="4:6" ht="15" customHeight="1">
      <c r="D107" s="186"/>
      <c r="E107" s="186"/>
      <c r="F107" s="186"/>
    </row>
    <row r="108" spans="4:6" ht="15" customHeight="1">
      <c r="D108" s="186"/>
      <c r="E108" s="186"/>
      <c r="F108" s="186"/>
    </row>
    <row r="109" spans="4:6" ht="15" customHeight="1">
      <c r="D109" s="186"/>
      <c r="E109" s="186"/>
      <c r="F109" s="186"/>
    </row>
    <row r="110" spans="4:6" ht="15" customHeight="1">
      <c r="D110" s="186"/>
      <c r="E110" s="186"/>
      <c r="F110" s="186"/>
    </row>
    <row r="111" spans="4:6" ht="15" customHeight="1">
      <c r="D111" s="186"/>
      <c r="E111" s="186"/>
      <c r="F111" s="186"/>
    </row>
    <row r="112" spans="4:6" ht="15" customHeight="1">
      <c r="D112" s="186"/>
      <c r="E112" s="186"/>
      <c r="F112" s="186"/>
    </row>
    <row r="113" spans="4:6" ht="15" customHeight="1">
      <c r="D113" s="186"/>
      <c r="E113" s="186"/>
      <c r="F113" s="186"/>
    </row>
    <row r="114" spans="4:6" ht="15" customHeight="1">
      <c r="D114" s="186"/>
      <c r="E114" s="186"/>
      <c r="F114" s="186"/>
    </row>
    <row r="115" spans="4:6" ht="15" customHeight="1">
      <c r="D115" s="186"/>
      <c r="E115" s="186"/>
      <c r="F115" s="186"/>
    </row>
    <row r="116" spans="4:6" ht="15" customHeight="1">
      <c r="D116" s="186"/>
      <c r="E116" s="186"/>
      <c r="F116" s="186"/>
    </row>
    <row r="117" spans="4:6" ht="15" customHeight="1">
      <c r="D117" s="186"/>
      <c r="E117" s="186"/>
      <c r="F117" s="186"/>
    </row>
    <row r="118" spans="4:6" ht="15" customHeight="1">
      <c r="D118" s="186"/>
      <c r="E118" s="186"/>
      <c r="F118" s="186"/>
    </row>
    <row r="119" spans="4:6" ht="15" customHeight="1">
      <c r="D119" s="186"/>
      <c r="E119" s="186"/>
      <c r="F119" s="186"/>
    </row>
    <row r="120" spans="4:6" ht="15" customHeight="1">
      <c r="D120" s="186"/>
      <c r="E120" s="186"/>
      <c r="F120" s="186"/>
    </row>
    <row r="121" spans="4:6" ht="15" customHeight="1">
      <c r="D121" s="186"/>
      <c r="E121" s="186"/>
      <c r="F121" s="186"/>
    </row>
    <row r="122" spans="4:6" ht="15" customHeight="1">
      <c r="D122" s="186"/>
      <c r="E122" s="186"/>
      <c r="F122" s="186"/>
    </row>
    <row r="123" spans="4:6" ht="15" customHeight="1">
      <c r="D123" s="186"/>
      <c r="E123" s="186"/>
      <c r="F123" s="186"/>
    </row>
    <row r="124" spans="4:6" ht="15" customHeight="1">
      <c r="D124" s="186"/>
      <c r="E124" s="186"/>
      <c r="F124" s="186"/>
    </row>
    <row r="125" spans="4:6" ht="15" customHeight="1">
      <c r="D125" s="186"/>
      <c r="E125" s="186"/>
      <c r="F125" s="186"/>
    </row>
    <row r="126" spans="4:6" ht="15" customHeight="1">
      <c r="D126" s="186"/>
      <c r="E126" s="186"/>
      <c r="F126" s="186"/>
    </row>
    <row r="127" spans="4:6" ht="15" customHeight="1">
      <c r="D127" s="186"/>
      <c r="E127" s="186"/>
      <c r="F127" s="186"/>
    </row>
    <row r="128" spans="4:6" ht="15" customHeight="1">
      <c r="D128" s="186"/>
      <c r="E128" s="186"/>
      <c r="F128" s="186"/>
    </row>
    <row r="129" spans="4:6" ht="15" customHeight="1">
      <c r="D129" s="186"/>
      <c r="E129" s="186"/>
      <c r="F129" s="186"/>
    </row>
    <row r="130" spans="4:6" ht="15" customHeight="1">
      <c r="D130" s="186"/>
      <c r="E130" s="186"/>
      <c r="F130" s="186"/>
    </row>
    <row r="131" spans="4:6" ht="15" customHeight="1">
      <c r="D131" s="186"/>
      <c r="E131" s="186"/>
      <c r="F131" s="186"/>
    </row>
    <row r="132" spans="4:6" ht="12">
      <c r="D132" s="186"/>
      <c r="E132" s="186"/>
      <c r="F132" s="186"/>
    </row>
    <row r="133" spans="4:6" ht="12">
      <c r="D133" s="186"/>
      <c r="E133" s="186"/>
      <c r="F133" s="186"/>
    </row>
    <row r="134" spans="4:6" ht="12">
      <c r="D134" s="186"/>
      <c r="E134" s="186"/>
      <c r="F134" s="186"/>
    </row>
    <row r="135" spans="4:6" ht="12">
      <c r="D135" s="186"/>
      <c r="E135" s="186"/>
      <c r="F135" s="186"/>
    </row>
    <row r="136" spans="4:6" ht="12">
      <c r="D136" s="186"/>
      <c r="E136" s="186"/>
      <c r="F136" s="186"/>
    </row>
    <row r="137" spans="4:6" ht="12">
      <c r="D137" s="186"/>
      <c r="E137" s="186"/>
      <c r="F137" s="186"/>
    </row>
    <row r="138" spans="4:6" ht="12">
      <c r="D138" s="186"/>
      <c r="E138" s="186"/>
      <c r="F138" s="186"/>
    </row>
    <row r="139" spans="4:6" ht="12">
      <c r="D139" s="186"/>
      <c r="E139" s="186"/>
      <c r="F139" s="186"/>
    </row>
    <row r="140" spans="4:6" ht="12">
      <c r="D140" s="186"/>
      <c r="E140" s="186"/>
      <c r="F140" s="186"/>
    </row>
    <row r="141" spans="4:6" ht="12">
      <c r="D141" s="186"/>
      <c r="E141" s="186"/>
      <c r="F141" s="186"/>
    </row>
    <row r="142" spans="4:6" ht="12">
      <c r="D142" s="186"/>
      <c r="E142" s="186"/>
      <c r="F142" s="186"/>
    </row>
    <row r="143" spans="4:6" ht="12">
      <c r="D143" s="186"/>
      <c r="E143" s="186"/>
      <c r="F143" s="186"/>
    </row>
    <row r="144" spans="4:6" ht="12">
      <c r="D144" s="186"/>
      <c r="E144" s="186"/>
      <c r="F144" s="186"/>
    </row>
    <row r="145" spans="4:6" ht="12">
      <c r="D145" s="186"/>
      <c r="E145" s="186"/>
      <c r="F145" s="186"/>
    </row>
    <row r="146" spans="4:6" ht="12">
      <c r="D146" s="186"/>
      <c r="E146" s="186"/>
      <c r="F146" s="186"/>
    </row>
    <row r="147" spans="4:6" ht="12">
      <c r="D147" s="186"/>
      <c r="E147" s="186"/>
      <c r="F147" s="186"/>
    </row>
    <row r="148" spans="4:6" ht="12">
      <c r="D148" s="186"/>
      <c r="E148" s="186"/>
      <c r="F148" s="186"/>
    </row>
    <row r="149" spans="4:6" ht="12">
      <c r="D149" s="186"/>
      <c r="E149" s="186"/>
      <c r="F149" s="186"/>
    </row>
    <row r="150" spans="4:6" ht="12">
      <c r="D150" s="186"/>
      <c r="E150" s="186"/>
      <c r="F150" s="186"/>
    </row>
    <row r="151" spans="4:6" ht="12">
      <c r="D151" s="186"/>
      <c r="E151" s="186"/>
      <c r="F151" s="186"/>
    </row>
    <row r="152" spans="4:6" ht="12">
      <c r="D152" s="186"/>
      <c r="E152" s="186"/>
      <c r="F152" s="186"/>
    </row>
    <row r="153" spans="4:6" ht="12">
      <c r="D153" s="186"/>
      <c r="E153" s="186"/>
      <c r="F153" s="186"/>
    </row>
    <row r="154" spans="4:6" ht="12">
      <c r="D154" s="186"/>
      <c r="E154" s="186"/>
      <c r="F154" s="186"/>
    </row>
    <row r="155" spans="4:6" ht="12">
      <c r="D155" s="186"/>
      <c r="E155" s="186"/>
      <c r="F155" s="186"/>
    </row>
    <row r="156" spans="4:6" ht="12">
      <c r="D156" s="186"/>
      <c r="E156" s="186"/>
      <c r="F156" s="186"/>
    </row>
    <row r="157" spans="4:6" ht="12">
      <c r="D157" s="186"/>
      <c r="E157" s="186"/>
      <c r="F157" s="186"/>
    </row>
    <row r="158" spans="4:6" ht="12">
      <c r="D158" s="186"/>
      <c r="E158" s="186"/>
      <c r="F158" s="186"/>
    </row>
    <row r="159" spans="4:6" ht="12">
      <c r="D159" s="186"/>
      <c r="E159" s="186"/>
      <c r="F159" s="186"/>
    </row>
    <row r="160" spans="4:6" ht="12">
      <c r="D160" s="186"/>
      <c r="E160" s="186"/>
      <c r="F160" s="186"/>
    </row>
    <row r="161" spans="4:6" ht="12">
      <c r="D161" s="186"/>
      <c r="E161" s="186"/>
      <c r="F161" s="186"/>
    </row>
    <row r="162" spans="4:6" ht="12">
      <c r="D162" s="186"/>
      <c r="E162" s="186"/>
      <c r="F162" s="186"/>
    </row>
    <row r="163" spans="4:6" ht="12">
      <c r="D163" s="186"/>
      <c r="E163" s="186"/>
      <c r="F163" s="186"/>
    </row>
    <row r="164" spans="4:6" ht="12">
      <c r="D164" s="186"/>
      <c r="E164" s="186"/>
      <c r="F164" s="186"/>
    </row>
    <row r="165" spans="4:6" ht="12">
      <c r="D165" s="186"/>
      <c r="E165" s="186"/>
      <c r="F165" s="186"/>
    </row>
    <row r="166" spans="4:6" ht="12">
      <c r="D166" s="186"/>
      <c r="E166" s="186"/>
      <c r="F166" s="186"/>
    </row>
    <row r="167" spans="4:6" ht="12">
      <c r="D167" s="186"/>
      <c r="E167" s="186"/>
      <c r="F167" s="186"/>
    </row>
    <row r="168" spans="4:6" ht="12">
      <c r="D168" s="186"/>
      <c r="E168" s="186"/>
      <c r="F168" s="186"/>
    </row>
    <row r="169" spans="4:6" ht="12">
      <c r="D169" s="186"/>
      <c r="E169" s="186"/>
      <c r="F169" s="186"/>
    </row>
    <row r="170" spans="4:6" ht="12">
      <c r="D170" s="186"/>
      <c r="E170" s="186"/>
      <c r="F170" s="186"/>
    </row>
    <row r="171" spans="4:6" ht="12">
      <c r="D171" s="186"/>
      <c r="E171" s="186"/>
      <c r="F171" s="186"/>
    </row>
    <row r="172" spans="4:6" ht="12">
      <c r="D172" s="186"/>
      <c r="E172" s="186"/>
      <c r="F172" s="186"/>
    </row>
    <row r="173" spans="4:6" ht="12">
      <c r="D173" s="186"/>
      <c r="E173" s="186"/>
      <c r="F173" s="186"/>
    </row>
    <row r="174" spans="4:6" ht="12">
      <c r="D174" s="186"/>
      <c r="E174" s="186"/>
      <c r="F174" s="186"/>
    </row>
    <row r="175" spans="4:6" ht="12">
      <c r="D175" s="186"/>
      <c r="E175" s="186"/>
      <c r="F175" s="186"/>
    </row>
    <row r="176" spans="4:6" ht="12">
      <c r="D176" s="186"/>
      <c r="E176" s="186"/>
      <c r="F176" s="186"/>
    </row>
    <row r="177" spans="4:6" ht="12">
      <c r="D177" s="186"/>
      <c r="E177" s="186"/>
      <c r="F177" s="186"/>
    </row>
    <row r="178" spans="4:6" ht="12">
      <c r="D178" s="186"/>
      <c r="E178" s="186"/>
      <c r="F178" s="186"/>
    </row>
    <row r="179" spans="4:6" ht="12">
      <c r="D179" s="186"/>
      <c r="E179" s="186"/>
      <c r="F179" s="186"/>
    </row>
    <row r="180" spans="4:6" ht="12">
      <c r="D180" s="186"/>
      <c r="E180" s="186"/>
      <c r="F180" s="186"/>
    </row>
    <row r="181" spans="4:6" ht="12">
      <c r="D181" s="186"/>
      <c r="E181" s="186"/>
      <c r="F181" s="186"/>
    </row>
    <row r="182" spans="4:6" ht="12">
      <c r="D182" s="186"/>
      <c r="E182" s="186"/>
      <c r="F182" s="186"/>
    </row>
    <row r="183" spans="4:6" ht="12">
      <c r="D183" s="186"/>
      <c r="E183" s="186"/>
      <c r="F183" s="186"/>
    </row>
    <row r="184" spans="4:6" ht="12">
      <c r="D184" s="186"/>
      <c r="E184" s="186"/>
      <c r="F184" s="186"/>
    </row>
    <row r="185" spans="4:6" ht="12">
      <c r="D185" s="186"/>
      <c r="E185" s="186"/>
      <c r="F185" s="186"/>
    </row>
    <row r="186" spans="4:6" ht="12">
      <c r="D186" s="186"/>
      <c r="E186" s="186"/>
      <c r="F186" s="186"/>
    </row>
    <row r="187" spans="4:6" ht="12">
      <c r="D187" s="186"/>
      <c r="E187" s="186"/>
      <c r="F187" s="186"/>
    </row>
    <row r="188" spans="4:6" ht="12">
      <c r="D188" s="186"/>
      <c r="E188" s="186"/>
      <c r="F188" s="186"/>
    </row>
    <row r="189" spans="4:6" ht="12">
      <c r="D189" s="186"/>
      <c r="E189" s="186"/>
      <c r="F189" s="186"/>
    </row>
    <row r="190" spans="4:6" ht="12">
      <c r="D190" s="186"/>
      <c r="E190" s="186"/>
      <c r="F190" s="186"/>
    </row>
    <row r="191" spans="4:6" ht="12">
      <c r="D191" s="186"/>
      <c r="E191" s="186"/>
      <c r="F191" s="186"/>
    </row>
    <row r="192" spans="4:6" ht="12">
      <c r="D192" s="186"/>
      <c r="E192" s="186"/>
      <c r="F192" s="186"/>
    </row>
    <row r="193" spans="4:6" ht="12">
      <c r="D193" s="186"/>
      <c r="E193" s="186"/>
      <c r="F193" s="186"/>
    </row>
  </sheetData>
  <sheetProtection/>
  <mergeCells count="38">
    <mergeCell ref="M64:Q64"/>
    <mergeCell ref="F24:F26"/>
    <mergeCell ref="D35:D36"/>
    <mergeCell ref="E24:E26"/>
    <mergeCell ref="E35:E36"/>
    <mergeCell ref="A59:A62"/>
    <mergeCell ref="A35:C35"/>
    <mergeCell ref="M42:N42"/>
    <mergeCell ref="B31:B32"/>
    <mergeCell ref="A45:A50"/>
    <mergeCell ref="B41:B42"/>
    <mergeCell ref="G6:Q6"/>
    <mergeCell ref="G8:Q8"/>
    <mergeCell ref="G10:Q10"/>
    <mergeCell ref="A9:A26"/>
    <mergeCell ref="C18:C20"/>
    <mergeCell ref="B11:B14"/>
    <mergeCell ref="D24:D26"/>
    <mergeCell ref="B17:B26"/>
    <mergeCell ref="A6:C6"/>
    <mergeCell ref="E18:E20"/>
    <mergeCell ref="A1:Q1"/>
    <mergeCell ref="L2:Q2"/>
    <mergeCell ref="A4:C4"/>
    <mergeCell ref="D4:D5"/>
    <mergeCell ref="E4:E5"/>
    <mergeCell ref="F4:F5"/>
    <mergeCell ref="G4:Q5"/>
    <mergeCell ref="A53:A56"/>
    <mergeCell ref="A29:A32"/>
    <mergeCell ref="G16:Q16"/>
    <mergeCell ref="F18:F20"/>
    <mergeCell ref="D18:D20"/>
    <mergeCell ref="C24:C26"/>
    <mergeCell ref="A39:A42"/>
    <mergeCell ref="F35:F36"/>
    <mergeCell ref="G35:Q36"/>
    <mergeCell ref="B48:B50"/>
  </mergeCells>
  <printOptions/>
  <pageMargins left="0.35433070866141736" right="0.35433070866141736" top="0.3937007874015748" bottom="0.3937007874015748" header="0" footer="0"/>
  <pageSetup horizontalDpi="600" verticalDpi="600" orientation="landscape" paperSize="9" r:id="rId1"/>
  <headerFooter>
    <oddFooter>&amp;L법인회계세출&amp;P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2018-11-30T05:41:34Z</cp:lastPrinted>
  <dcterms:created xsi:type="dcterms:W3CDTF">2007-01-02T02:31:16Z</dcterms:created>
  <dcterms:modified xsi:type="dcterms:W3CDTF">2018-12-19T04:30:02Z</dcterms:modified>
  <cp:category/>
  <cp:version/>
  <cp:contentType/>
  <cp:contentStatus/>
</cp:coreProperties>
</file>