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0" windowWidth="15360" windowHeight="9120"/>
  </bookViews>
  <sheets>
    <sheet name="법인표지 " sheetId="32" r:id="rId1"/>
    <sheet name="법인결산총괄표" sheetId="30" r:id="rId2"/>
    <sheet name="법인 세입 세출" sheetId="31" r:id="rId3"/>
  </sheets>
  <calcPr calcId="191029"/>
</workbook>
</file>

<file path=xl/calcChain.xml><?xml version="1.0" encoding="utf-8"?>
<calcChain xmlns="http://schemas.openxmlformats.org/spreadsheetml/2006/main">
  <c r="E13" i="31" l="1"/>
  <c r="E80" i="31"/>
  <c r="E27" i="31"/>
  <c r="D20" i="31"/>
  <c r="E20" i="31"/>
  <c r="E19" i="31" s="1"/>
  <c r="D73" i="31"/>
  <c r="E73" i="31"/>
  <c r="F14" i="31"/>
  <c r="E12" i="31"/>
  <c r="D13" i="31"/>
  <c r="F8" i="31"/>
  <c r="F13" i="31" l="1"/>
  <c r="B8" i="30"/>
  <c r="C8" i="30"/>
  <c r="C6" i="30"/>
  <c r="G6" i="30" s="1"/>
  <c r="B6" i="30"/>
  <c r="F6" i="30" s="1"/>
  <c r="D12" i="31"/>
  <c r="F12" i="31" s="1"/>
  <c r="E7" i="31"/>
  <c r="F7" i="31" s="1"/>
  <c r="D7" i="31"/>
  <c r="D6" i="31" s="1"/>
  <c r="E25" i="31"/>
  <c r="D25" i="31"/>
  <c r="G9" i="30"/>
  <c r="F81" i="31"/>
  <c r="E79" i="31"/>
  <c r="G13" i="30" s="1"/>
  <c r="E72" i="31"/>
  <c r="G11" i="30" s="1"/>
  <c r="E65" i="31"/>
  <c r="E64" i="31" s="1"/>
  <c r="G10" i="30" s="1"/>
  <c r="E56" i="31"/>
  <c r="E53" i="31"/>
  <c r="E26" i="31"/>
  <c r="D17" i="31"/>
  <c r="D16" i="31" s="1"/>
  <c r="B11" i="30" s="1"/>
  <c r="C12" i="30"/>
  <c r="D19" i="31"/>
  <c r="B12" i="30" s="1"/>
  <c r="D27" i="31"/>
  <c r="D26" i="31" s="1"/>
  <c r="B13" i="30" s="1"/>
  <c r="D56" i="31"/>
  <c r="E17" i="31"/>
  <c r="F17" i="31" s="1"/>
  <c r="F74" i="31"/>
  <c r="F75" i="31"/>
  <c r="E77" i="31"/>
  <c r="E76" i="31" s="1"/>
  <c r="G12" i="30" s="1"/>
  <c r="F22" i="31"/>
  <c r="F18" i="31"/>
  <c r="F57" i="31"/>
  <c r="E50" i="31"/>
  <c r="E71" i="31" s="1"/>
  <c r="D50" i="31"/>
  <c r="D71" i="31" s="1"/>
  <c r="D72" i="31"/>
  <c r="F11" i="30" s="1"/>
  <c r="D77" i="31"/>
  <c r="D76" i="31" s="1"/>
  <c r="F12" i="30" s="1"/>
  <c r="F78" i="31"/>
  <c r="F77" i="31" s="1"/>
  <c r="F76" i="31" s="1"/>
  <c r="H12" i="30" s="1"/>
  <c r="F30" i="31"/>
  <c r="F29" i="31"/>
  <c r="F28" i="31"/>
  <c r="F21" i="31"/>
  <c r="E10" i="31"/>
  <c r="E9" i="31" s="1"/>
  <c r="F11" i="31"/>
  <c r="F15" i="31"/>
  <c r="D10" i="31"/>
  <c r="D9" i="31" s="1"/>
  <c r="F82" i="31"/>
  <c r="F54" i="31"/>
  <c r="D62" i="31"/>
  <c r="F62" i="31" s="1"/>
  <c r="F61" i="31" s="1"/>
  <c r="D65" i="31"/>
  <c r="F60" i="31"/>
  <c r="F59" i="31"/>
  <c r="F58" i="31"/>
  <c r="F55" i="31"/>
  <c r="D53" i="31"/>
  <c r="D80" i="31"/>
  <c r="D79" i="31" s="1"/>
  <c r="F13" i="30" s="1"/>
  <c r="F66" i="31"/>
  <c r="F63" i="31"/>
  <c r="F20" i="31" l="1"/>
  <c r="F65" i="31"/>
  <c r="F64" i="31" s="1"/>
  <c r="D64" i="31"/>
  <c r="F10" i="30" s="1"/>
  <c r="E16" i="31"/>
  <c r="C11" i="30" s="1"/>
  <c r="D61" i="31"/>
  <c r="F9" i="30" s="1"/>
  <c r="D5" i="31"/>
  <c r="B10" i="30"/>
  <c r="F80" i="31"/>
  <c r="C9" i="30"/>
  <c r="D8" i="30"/>
  <c r="F73" i="31"/>
  <c r="F72" i="31" s="1"/>
  <c r="H11" i="30" s="1"/>
  <c r="E52" i="31"/>
  <c r="F26" i="31"/>
  <c r="C13" i="30"/>
  <c r="D13" i="30" s="1"/>
  <c r="F79" i="31"/>
  <c r="D52" i="31"/>
  <c r="D51" i="31" s="1"/>
  <c r="F53" i="31"/>
  <c r="D12" i="30"/>
  <c r="F56" i="31"/>
  <c r="F16" i="31"/>
  <c r="F27" i="31"/>
  <c r="F19" i="31"/>
  <c r="H10" i="30"/>
  <c r="F10" i="31"/>
  <c r="H9" i="30"/>
  <c r="E6" i="31"/>
  <c r="F6" i="31" s="1"/>
  <c r="H13" i="30"/>
  <c r="E51" i="31"/>
  <c r="C10" i="30"/>
  <c r="F9" i="31"/>
  <c r="B9" i="30"/>
  <c r="B7" i="30" s="1"/>
  <c r="G8" i="30"/>
  <c r="C7" i="30" l="1"/>
  <c r="F8" i="30"/>
  <c r="F7" i="30" s="1"/>
  <c r="E5" i="31"/>
  <c r="F52" i="31"/>
  <c r="F51" i="31" s="1"/>
  <c r="H8" i="30"/>
  <c r="H7" i="30" s="1"/>
  <c r="G7" i="30"/>
  <c r="D10" i="30"/>
  <c r="D9" i="30"/>
  <c r="D7" i="30" s="1"/>
  <c r="F5" i="31" l="1"/>
</calcChain>
</file>

<file path=xl/sharedStrings.xml><?xml version="1.0" encoding="utf-8"?>
<sst xmlns="http://schemas.openxmlformats.org/spreadsheetml/2006/main" count="106" uniqueCount="82">
  <si>
    <t>세입</t>
    <phoneticPr fontId="2" type="noConversion"/>
  </si>
  <si>
    <t>세출</t>
    <phoneticPr fontId="2" type="noConversion"/>
  </si>
  <si>
    <t>보조금수입</t>
    <phoneticPr fontId="2" type="noConversion"/>
  </si>
  <si>
    <t>잡수입</t>
    <phoneticPr fontId="2" type="noConversion"/>
  </si>
  <si>
    <t>증 감(B-A)</t>
    <phoneticPr fontId="2" type="noConversion"/>
  </si>
  <si>
    <t>[ 단위 : 원 ]</t>
    <phoneticPr fontId="2" type="noConversion"/>
  </si>
  <si>
    <t>항        목</t>
    <phoneticPr fontId="2" type="noConversion"/>
  </si>
  <si>
    <t>총        계</t>
    <phoneticPr fontId="2" type="noConversion"/>
  </si>
  <si>
    <t>사회복지법인 유은(唯恩)복지재단</t>
    <phoneticPr fontId="2" type="noConversion"/>
  </si>
  <si>
    <t>총                   계</t>
    <phoneticPr fontId="2" type="noConversion"/>
  </si>
  <si>
    <t>기타보조금수입</t>
    <phoneticPr fontId="2" type="noConversion"/>
  </si>
  <si>
    <t>후원금수입</t>
    <phoneticPr fontId="2" type="noConversion"/>
  </si>
  <si>
    <t>이월금</t>
    <phoneticPr fontId="2" type="noConversion"/>
  </si>
  <si>
    <t>전년도이월금</t>
    <phoneticPr fontId="2" type="noConversion"/>
  </si>
  <si>
    <t>[ 단위 : 원 ]</t>
  </si>
  <si>
    <t>총                   계</t>
    <phoneticPr fontId="2" type="noConversion"/>
  </si>
  <si>
    <t>사무비</t>
    <phoneticPr fontId="2" type="noConversion"/>
  </si>
  <si>
    <t>업무추진비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</si>
  <si>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</si>
  <si>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</si>
  <si>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</si>
  <si>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공공요금</t>
    <phoneticPr fontId="2" type="noConversion"/>
  </si>
  <si>
    <t>제세공과금</t>
    <phoneticPr fontId="2" type="noConversion"/>
  </si>
  <si>
    <t>사업비</t>
    <phoneticPr fontId="2" type="noConversion"/>
  </si>
  <si>
    <t>전출금</t>
    <phoneticPr fontId="2" type="noConversion"/>
  </si>
  <si>
    <t>예비비</t>
    <phoneticPr fontId="2" type="noConversion"/>
  </si>
  <si>
    <t>이월금</t>
    <phoneticPr fontId="2" type="noConversion"/>
  </si>
  <si>
    <t>사회복지법인 유은(唯恩)복지재단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</si>
  <si>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</si>
  <si>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</si>
  <si>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</si>
  <si>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 감(B-A)</t>
    <phoneticPr fontId="2" type="noConversion"/>
  </si>
  <si>
    <t>비     고</t>
    <phoneticPr fontId="2" type="noConversion"/>
  </si>
  <si>
    <t>비지정후원금</t>
    <phoneticPr fontId="2" type="noConversion"/>
  </si>
  <si>
    <t>기타예금이자수입</t>
    <phoneticPr fontId="2" type="noConversion"/>
  </si>
  <si>
    <t>기타잡수입</t>
    <phoneticPr fontId="2" type="noConversion"/>
  </si>
  <si>
    <t>불용품매각대</t>
    <phoneticPr fontId="2" type="noConversion"/>
  </si>
  <si>
    <t>수용비 및 수수료</t>
    <phoneticPr fontId="2" type="noConversion"/>
  </si>
  <si>
    <t>일반사업비</t>
    <phoneticPr fontId="2" type="noConversion"/>
  </si>
  <si>
    <t>출판홍보사업비</t>
    <phoneticPr fontId="2" type="noConversion"/>
  </si>
  <si>
    <t>시설전출금</t>
    <phoneticPr fontId="2" type="noConversion"/>
  </si>
  <si>
    <t>예비비 및 기타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</si>
  <si>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</si>
  <si>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</si>
  <si>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</si>
  <si>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 감(B-A)</t>
    <phoneticPr fontId="2" type="noConversion"/>
  </si>
  <si>
    <t>비     고</t>
    <phoneticPr fontId="2" type="noConversion"/>
  </si>
  <si>
    <t>1. 사무비</t>
    <phoneticPr fontId="2" type="noConversion"/>
  </si>
  <si>
    <t>결 재</t>
    <phoneticPr fontId="2" type="noConversion"/>
  </si>
  <si>
    <t>취급자</t>
    <phoneticPr fontId="2" type="noConversion"/>
  </si>
  <si>
    <t>사무국장</t>
    <phoneticPr fontId="2" type="noConversion"/>
  </si>
  <si>
    <t>대표이사</t>
    <phoneticPr fontId="2" type="noConversion"/>
  </si>
  <si>
    <t>여비교통비</t>
    <phoneticPr fontId="2" type="noConversion"/>
  </si>
  <si>
    <t>차입금</t>
    <phoneticPr fontId="2" type="noConversion"/>
  </si>
  <si>
    <t>금융기관차입금</t>
    <phoneticPr fontId="2" type="noConversion"/>
  </si>
  <si>
    <t>전년도이월(후원금)</t>
    <phoneticPr fontId="2" type="noConversion"/>
  </si>
  <si>
    <t>상환금</t>
    <phoneticPr fontId="2" type="noConversion"/>
  </si>
  <si>
    <t>부채상환금</t>
    <phoneticPr fontId="2" type="noConversion"/>
  </si>
  <si>
    <t>원금상환금</t>
    <phoneticPr fontId="2" type="noConversion"/>
  </si>
  <si>
    <t>이자지급금</t>
    <phoneticPr fontId="2" type="noConversion"/>
  </si>
  <si>
    <t>차기이월금</t>
    <phoneticPr fontId="2" type="noConversion"/>
  </si>
  <si>
    <t>차기이월금(후원금)</t>
    <phoneticPr fontId="2" type="noConversion"/>
  </si>
  <si>
    <t>2. 사업비</t>
    <phoneticPr fontId="2" type="noConversion"/>
  </si>
  <si>
    <t>3. 전출금</t>
    <phoneticPr fontId="2" type="noConversion"/>
  </si>
  <si>
    <t>4. 상환금</t>
    <phoneticPr fontId="2" type="noConversion"/>
  </si>
  <si>
    <t>5. 예비비 및 기타</t>
    <phoneticPr fontId="2" type="noConversion"/>
  </si>
  <si>
    <t>6. 이월금</t>
    <phoneticPr fontId="2" type="noConversion"/>
  </si>
  <si>
    <t>2022년도 법인사무국회계 세입·세출 결산서 총괄표</t>
    <phoneticPr fontId="2" type="noConversion"/>
  </si>
  <si>
    <t>2022년도 법인사무국회계 세입 결산서</t>
    <phoneticPr fontId="2" type="noConversion"/>
  </si>
  <si>
    <t>2022년도 예산액(A)</t>
    <phoneticPr fontId="2" type="noConversion"/>
  </si>
  <si>
    <t>2022년도 결산액(B)</t>
    <phoneticPr fontId="2" type="noConversion"/>
  </si>
  <si>
    <t>재산수입</t>
    <phoneticPr fontId="2" type="noConversion"/>
  </si>
  <si>
    <t>기본재산수입</t>
    <phoneticPr fontId="2" type="noConversion"/>
  </si>
  <si>
    <t>재산매각수입</t>
    <phoneticPr fontId="2" type="noConversion"/>
  </si>
  <si>
    <t>지정후원금</t>
    <phoneticPr fontId="2" type="noConversion"/>
  </si>
  <si>
    <t>1. 재산매각수입</t>
    <phoneticPr fontId="2" type="noConversion"/>
  </si>
  <si>
    <t>2. 기타보조금수입</t>
    <phoneticPr fontId="2" type="noConversion"/>
  </si>
  <si>
    <t>3. 후원금수입</t>
    <phoneticPr fontId="2" type="noConversion"/>
  </si>
  <si>
    <t>4. 차입금</t>
    <phoneticPr fontId="2" type="noConversion"/>
  </si>
  <si>
    <t>5. 이월금</t>
    <phoneticPr fontId="2" type="noConversion"/>
  </si>
  <si>
    <t>6. 잡수입</t>
    <phoneticPr fontId="2" type="noConversion"/>
  </si>
  <si>
    <t>2022년도 법인사무국회계 세출 결산서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</si>
</sst>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);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새굴림"/>
      <family val="1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sz val="18"/>
      <name val="새굴림"/>
      <family val="1"/>
      <charset val="129"/>
    </font>
    <font>
      <sz val="12"/>
      <name val="돋움"/>
      <family val="3"/>
      <charset val="129"/>
    </font>
    <font>
      <b/>
      <sz val="18"/>
      <name val="함초롬바탕"/>
      <family val="1"/>
      <charset val="129"/>
    </font>
    <font>
      <sz val="11"/>
      <name val="함초롬바탕"/>
      <family val="1"/>
      <charset val="129"/>
    </font>
    <font>
      <u/>
      <sz val="20"/>
      <name val="함초롬바탕"/>
      <family val="1"/>
      <charset val="129"/>
    </font>
    <font>
      <sz val="10"/>
      <color rgb="FF000000"/>
      <name val="새굴림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1" applyNumberFormat="1" applyFont="1" applyAlignment="1">
      <alignment horizontal="distributed" vertical="center" indent="1"/>
    </xf>
    <xf numFmtId="41" fontId="6" fillId="0" borderId="0" xfId="1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41" fontId="5" fillId="0" borderId="0" xfId="1" applyFont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0" fontId="3" fillId="0" borderId="5" xfId="1" applyNumberFormat="1" applyFont="1" applyBorder="1" applyAlignment="1">
      <alignment horizontal="distributed" vertical="center" indent="1"/>
    </xf>
    <xf numFmtId="0" fontId="3" fillId="0" borderId="6" xfId="1" applyNumberFormat="1" applyFont="1" applyBorder="1" applyAlignment="1">
      <alignment horizontal="distributed" vertical="center" indent="1"/>
    </xf>
    <xf numFmtId="0" fontId="3" fillId="0" borderId="7" xfId="1" applyNumberFormat="1" applyFont="1" applyBorder="1" applyAlignment="1">
      <alignment horizontal="distributed" vertical="center" indent="1"/>
    </xf>
    <xf numFmtId="0" fontId="3" fillId="0" borderId="8" xfId="1" applyNumberFormat="1" applyFont="1" applyBorder="1" applyAlignment="1">
      <alignment horizontal="distributed" vertical="center" indent="1"/>
    </xf>
    <xf numFmtId="0" fontId="3" fillId="0" borderId="9" xfId="1" applyNumberFormat="1" applyFont="1" applyBorder="1" applyAlignment="1">
      <alignment horizontal="distributed" vertical="center" indent="1"/>
    </xf>
    <xf numFmtId="0" fontId="3" fillId="0" borderId="10" xfId="1" applyNumberFormat="1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3" fillId="0" borderId="11" xfId="1" applyNumberFormat="1" applyFont="1" applyBorder="1" applyAlignment="1">
      <alignment horizontal="distributed" vertical="center" indent="1"/>
    </xf>
    <xf numFmtId="0" fontId="5" fillId="0" borderId="0" xfId="1" applyNumberFormat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1" fontId="0" fillId="0" borderId="0" xfId="1" applyFont="1">
      <alignment vertical="center"/>
    </xf>
    <xf numFmtId="0" fontId="4" fillId="2" borderId="14" xfId="1" applyNumberFormat="1" applyFont="1" applyFill="1" applyBorder="1" applyAlignment="1">
      <alignment horizontal="center" vertical="center"/>
    </xf>
    <xf numFmtId="0" fontId="4" fillId="2" borderId="15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center"/>
    </xf>
    <xf numFmtId="0" fontId="4" fillId="2" borderId="15" xfId="1" applyNumberFormat="1" applyFont="1" applyFill="1" applyBorder="1" applyAlignment="1">
      <alignment horizontal="center" vertical="center" wrapText="1"/>
    </xf>
    <xf numFmtId="41" fontId="4" fillId="2" borderId="17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19" xfId="1" applyNumberFormat="1" applyFont="1" applyFill="1" applyBorder="1" applyAlignment="1">
      <alignment horizontal="center" vertical="center" wrapText="1"/>
    </xf>
    <xf numFmtId="0" fontId="3" fillId="0" borderId="20" xfId="1" applyNumberFormat="1" applyFont="1" applyBorder="1" applyAlignment="1">
      <alignment horizontal="distributed" vertical="center" indent="1"/>
    </xf>
    <xf numFmtId="0" fontId="3" fillId="0" borderId="21" xfId="0" applyFont="1" applyBorder="1">
      <alignment vertical="center"/>
    </xf>
    <xf numFmtId="41" fontId="3" fillId="0" borderId="18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3" fillId="0" borderId="0" xfId="1" applyNumberFormat="1" applyFont="1" applyBorder="1" applyAlignment="1">
      <alignment horizontal="distributed" vertical="center" indent="1"/>
    </xf>
    <xf numFmtId="176" fontId="4" fillId="0" borderId="5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0" fontId="4" fillId="2" borderId="14" xfId="1" applyNumberFormat="1" applyFont="1" applyFill="1" applyBorder="1" applyAlignment="1">
      <alignment horizontal="distributed" vertical="center" indent="1"/>
    </xf>
    <xf numFmtId="0" fontId="4" fillId="2" borderId="15" xfId="1" applyNumberFormat="1" applyFont="1" applyFill="1" applyBorder="1" applyAlignment="1">
      <alignment horizontal="distributed" vertical="center" indent="1"/>
    </xf>
    <xf numFmtId="0" fontId="4" fillId="2" borderId="16" xfId="1" applyNumberFormat="1" applyFont="1" applyFill="1" applyBorder="1" applyAlignment="1">
      <alignment horizontal="distributed" vertical="center" indent="1"/>
    </xf>
    <xf numFmtId="41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>
      <alignment vertical="center"/>
    </xf>
    <xf numFmtId="41" fontId="4" fillId="0" borderId="23" xfId="0" applyNumberFormat="1" applyFont="1" applyBorder="1">
      <alignment vertical="center"/>
    </xf>
    <xf numFmtId="41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>
      <alignment vertical="center"/>
    </xf>
    <xf numFmtId="41" fontId="4" fillId="0" borderId="7" xfId="0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41" fontId="4" fillId="0" borderId="25" xfId="0" applyNumberFormat="1" applyFont="1" applyBorder="1">
      <alignment vertical="center"/>
    </xf>
    <xf numFmtId="0" fontId="3" fillId="0" borderId="26" xfId="1" applyNumberFormat="1" applyFont="1" applyBorder="1" applyAlignment="1">
      <alignment vertical="center"/>
    </xf>
    <xf numFmtId="0" fontId="3" fillId="0" borderId="27" xfId="1" applyNumberFormat="1" applyFont="1" applyBorder="1" applyAlignment="1">
      <alignment horizontal="distributed" vertical="center" indent="1"/>
    </xf>
    <xf numFmtId="176" fontId="4" fillId="0" borderId="27" xfId="1" applyNumberFormat="1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22" xfId="0" applyNumberFormat="1" applyFont="1" applyBorder="1">
      <alignment vertical="center"/>
    </xf>
    <xf numFmtId="177" fontId="4" fillId="0" borderId="15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0" borderId="30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7" fontId="4" fillId="0" borderId="32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0" fontId="3" fillId="0" borderId="34" xfId="1" applyNumberFormat="1" applyFont="1" applyBorder="1" applyAlignment="1">
      <alignment horizontal="center" vertical="center"/>
    </xf>
    <xf numFmtId="0" fontId="3" fillId="0" borderId="34" xfId="1" applyNumberFormat="1" applyFont="1" applyBorder="1" applyAlignment="1">
      <alignment horizontal="distributed" vertical="center" indent="1"/>
    </xf>
    <xf numFmtId="176" fontId="4" fillId="0" borderId="34" xfId="1" applyNumberFormat="1" applyFont="1" applyBorder="1" applyAlignment="1">
      <alignment vertical="center"/>
    </xf>
    <xf numFmtId="177" fontId="4" fillId="0" borderId="34" xfId="1" applyNumberFormat="1" applyFont="1" applyBorder="1" applyAlignment="1">
      <alignment vertical="center"/>
    </xf>
    <xf numFmtId="0" fontId="3" fillId="0" borderId="34" xfId="0" applyFont="1" applyBorder="1">
      <alignment vertical="center"/>
    </xf>
    <xf numFmtId="0" fontId="3" fillId="0" borderId="35" xfId="1" applyNumberFormat="1" applyFont="1" applyBorder="1" applyAlignment="1">
      <alignment horizontal="distributed" vertical="center" indent="1"/>
    </xf>
    <xf numFmtId="176" fontId="4" fillId="0" borderId="10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7" fontId="4" fillId="0" borderId="24" xfId="0" applyNumberFormat="1" applyFont="1" applyBorder="1">
      <alignment vertical="center"/>
    </xf>
    <xf numFmtId="177" fontId="4" fillId="0" borderId="5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7" fontId="0" fillId="0" borderId="36" xfId="1" applyNumberFormat="1" applyFont="1" applyBorder="1">
      <alignment vertical="center"/>
    </xf>
    <xf numFmtId="177" fontId="0" fillId="0" borderId="37" xfId="1" applyNumberFormat="1" applyFont="1" applyBorder="1">
      <alignment vertical="center"/>
    </xf>
    <xf numFmtId="177" fontId="7" fillId="0" borderId="5" xfId="1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6" fontId="4" fillId="0" borderId="8" xfId="1" applyNumberFormat="1" applyFont="1" applyFill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>
      <alignment vertical="center"/>
    </xf>
    <xf numFmtId="177" fontId="4" fillId="0" borderId="48" xfId="0" applyNumberFormat="1" applyFont="1" applyBorder="1">
      <alignment vertical="center"/>
    </xf>
    <xf numFmtId="41" fontId="4" fillId="0" borderId="36" xfId="1" applyFont="1" applyBorder="1">
      <alignment vertical="center"/>
    </xf>
    <xf numFmtId="177" fontId="4" fillId="0" borderId="37" xfId="1" applyNumberFormat="1" applyFont="1" applyBorder="1">
      <alignment vertical="center"/>
    </xf>
    <xf numFmtId="0" fontId="3" fillId="0" borderId="5" xfId="1" applyNumberFormat="1" applyFont="1" applyFill="1" applyBorder="1" applyAlignment="1">
      <alignment horizontal="distributed" vertical="center" indent="1"/>
    </xf>
    <xf numFmtId="177" fontId="4" fillId="0" borderId="5" xfId="1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7" xfId="1" applyNumberFormat="1" applyFont="1" applyFill="1" applyBorder="1" applyAlignment="1">
      <alignment horizontal="distributed" vertical="center" indent="1"/>
    </xf>
    <xf numFmtId="0" fontId="3" fillId="0" borderId="9" xfId="1" applyNumberFormat="1" applyFont="1" applyBorder="1" applyAlignment="1">
      <alignment vertical="center"/>
    </xf>
    <xf numFmtId="0" fontId="9" fillId="0" borderId="38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 indent="3"/>
    </xf>
    <xf numFmtId="0" fontId="4" fillId="2" borderId="39" xfId="0" applyFont="1" applyFill="1" applyBorder="1" applyAlignment="1">
      <alignment horizontal="distributed" vertical="center" indent="3"/>
    </xf>
    <xf numFmtId="0" fontId="4" fillId="2" borderId="40" xfId="0" applyFont="1" applyFill="1" applyBorder="1" applyAlignment="1">
      <alignment horizontal="distributed" vertical="center" indent="3"/>
    </xf>
    <xf numFmtId="0" fontId="4" fillId="0" borderId="0" xfId="0" applyFont="1" applyAlignment="1">
      <alignment horizontal="right" vertical="center"/>
    </xf>
    <xf numFmtId="0" fontId="3" fillId="0" borderId="7" xfId="1" applyNumberFormat="1" applyFont="1" applyBorder="1" applyAlignment="1">
      <alignment horizontal="distributed" vertical="center" indent="1"/>
    </xf>
    <xf numFmtId="0" fontId="3" fillId="0" borderId="26" xfId="1" applyNumberFormat="1" applyFont="1" applyBorder="1" applyAlignment="1">
      <alignment horizontal="distributed" vertical="center" indent="1"/>
    </xf>
    <xf numFmtId="0" fontId="3" fillId="0" borderId="47" xfId="1" applyNumberFormat="1" applyFont="1" applyBorder="1" applyAlignment="1">
      <alignment horizontal="distributed" vertical="center" indent="1"/>
    </xf>
    <xf numFmtId="0" fontId="3" fillId="0" borderId="9" xfId="1" applyNumberFormat="1" applyFont="1" applyBorder="1" applyAlignment="1">
      <alignment horizontal="distributed" vertical="center" indent="1"/>
    </xf>
    <xf numFmtId="0" fontId="3" fillId="0" borderId="11" xfId="1" applyNumberFormat="1" applyFont="1" applyFill="1" applyBorder="1" applyAlignment="1">
      <alignment horizontal="distributed" vertical="center" indent="1"/>
    </xf>
    <xf numFmtId="0" fontId="3" fillId="0" borderId="10" xfId="1" applyNumberFormat="1" applyFont="1" applyFill="1" applyBorder="1" applyAlignment="1">
      <alignment horizontal="distributed" vertical="center" indent="1"/>
    </xf>
    <xf numFmtId="0" fontId="3" fillId="0" borderId="25" xfId="1" applyNumberFormat="1" applyFont="1" applyBorder="1" applyAlignment="1">
      <alignment horizontal="distributed" vertical="center" indent="1"/>
    </xf>
    <xf numFmtId="0" fontId="3" fillId="0" borderId="11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right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41" fontId="8" fillId="0" borderId="0" xfId="1" applyFont="1" applyAlignment="1">
      <alignment horizontal="center" vertical="center"/>
    </xf>
    <xf numFmtId="0" fontId="3" fillId="0" borderId="36" xfId="1" applyNumberFormat="1" applyFont="1" applyBorder="1" applyAlignment="1">
      <alignment horizontal="center" vertical="center"/>
    </xf>
    <xf numFmtId="0" fontId="3" fillId="0" borderId="47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41" xfId="1" applyNumberFormat="1" applyFont="1" applyBorder="1" applyAlignment="1">
      <alignment horizontal="distributed" vertical="center" indent="1"/>
    </xf>
    <xf numFmtId="0" fontId="3" fillId="0" borderId="42" xfId="1" applyNumberFormat="1" applyFont="1" applyBorder="1" applyAlignment="1">
      <alignment horizontal="distributed" vertical="center" indent="1"/>
    </xf>
    <xf numFmtId="0" fontId="3" fillId="0" borderId="43" xfId="1" applyNumberFormat="1" applyFont="1" applyBorder="1" applyAlignment="1">
      <alignment horizontal="distributed" vertical="center" indent="1"/>
    </xf>
    <xf numFmtId="0" fontId="3" fillId="0" borderId="44" xfId="1" applyNumberFormat="1" applyFont="1" applyBorder="1" applyAlignment="1">
      <alignment horizontal="center" vertical="center"/>
    </xf>
    <xf numFmtId="0" fontId="3" fillId="0" borderId="45" xfId="1" applyNumberFormat="1" applyFont="1" applyBorder="1" applyAlignment="1">
      <alignment horizontal="center" vertical="center"/>
    </xf>
    <xf numFmtId="0" fontId="3" fillId="0" borderId="46" xfId="1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2</xdr:row>
      <xdr:rowOff>66675</xdr:rowOff>
    </xdr:from>
    <xdr:to>
      <xdr:col>11</xdr:col>
      <xdr:colOff>138132</xdr:colOff>
      <xdr:row>9</xdr:row>
      <xdr:rowOff>123825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D994CD2-FA06-4D00-83DC-3BF9AA8A2656}"/>
            </a:ext>
          </a:extLst>
        </xdr:cNvPr>
        <xdr:cNvSpPr>
          <a:spLocks noChangeArrowheads="1"/>
        </xdr:cNvSpPr>
      </xdr:nvSpPr>
      <xdr:spPr bwMode="auto">
        <a:xfrm>
          <a:off x="1304925" y="409575"/>
          <a:ext cx="6796088" cy="1257300"/>
        </a:xfrm>
        <a:prstGeom prst="roundRect">
          <a:avLst>
            <a:gd name="adj" fmla="val 50000"/>
          </a:avLst>
        </a:prstGeom>
        <a:solidFill>
          <a:schemeClr val="accent4">
            <a:lumMod val="60000"/>
            <a:lumOff val="40000"/>
          </a:schemeClr>
        </a:solidFill>
        <a:ln>
          <a:headEnd/>
          <a:tailEnd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/>
        <a:lstStyle/>
        <a:p>
          <a:endParaRPr lang="ko-KR" altLang="en-US"/>
        </a:p>
      </xdr:txBody>
    </xdr:sp>
    <xdr:clientData/>
  </xdr:twoCellAnchor>
  <xdr:twoCellAnchor>
    <xdr:from>
      <xdr:col>3</xdr:col>
      <xdr:colOff>57150</xdr:colOff>
      <xdr:row>4</xdr:row>
      <xdr:rowOff>0</xdr:rowOff>
    </xdr:from>
    <xdr:to>
      <xdr:col>9</xdr:col>
      <xdr:colOff>723867</xdr:colOff>
      <xdr:row>8</xdr:row>
      <xdr:rowOff>19050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44B69785-56E9-42EA-8342-1C7D59E71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28850" y="685800"/>
          <a:ext cx="4972017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ko-KR" altLang="en-US" sz="3600" b="1" kern="10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함초롬바탕" pitchFamily="18" charset="-127"/>
              <a:ea typeface="함초롬바탕" pitchFamily="18" charset="-127"/>
              <a:cs typeface="함초롬바탕" pitchFamily="18" charset="-127"/>
            </a:rPr>
            <a:t>법인회계 결산서</a:t>
          </a:r>
        </a:p>
      </xdr:txBody>
    </xdr:sp>
    <xdr:clientData/>
  </xdr:twoCellAnchor>
  <xdr:twoCellAnchor>
    <xdr:from>
      <xdr:col>2</xdr:col>
      <xdr:colOff>466725</xdr:colOff>
      <xdr:row>25</xdr:row>
      <xdr:rowOff>123825</xdr:rowOff>
    </xdr:from>
    <xdr:to>
      <xdr:col>10</xdr:col>
      <xdr:colOff>76200</xdr:colOff>
      <xdr:row>31</xdr:row>
      <xdr:rowOff>95250</xdr:rowOff>
    </xdr:to>
    <xdr:grpSp>
      <xdr:nvGrpSpPr>
        <xdr:cNvPr id="10609" name="그룹 1">
          <a:extLst>
            <a:ext uri="{FF2B5EF4-FFF2-40B4-BE49-F238E27FC236}">
              <a16:creationId xmlns:a16="http://schemas.microsoft.com/office/drawing/2014/main" id="{8E951EDB-BFC0-4F48-AEFD-0DFF92FA0E48}"/>
            </a:ext>
          </a:extLst>
        </xdr:cNvPr>
        <xdr:cNvGrpSpPr>
          <a:grpSpLocks/>
        </xdr:cNvGrpSpPr>
      </xdr:nvGrpSpPr>
      <xdr:grpSpPr bwMode="auto">
        <a:xfrm>
          <a:off x="1990725" y="4410075"/>
          <a:ext cx="5705475" cy="1000125"/>
          <a:chOff x="1847850" y="4410075"/>
          <a:chExt cx="5705475" cy="1000125"/>
        </a:xfrm>
      </xdr:grpSpPr>
      <xdr:sp macro="" textlink="">
        <xdr:nvSpPr>
          <xdr:cNvPr id="5" name="WordArt 5">
            <a:extLst>
              <a:ext uri="{FF2B5EF4-FFF2-40B4-BE49-F238E27FC236}">
                <a16:creationId xmlns:a16="http://schemas.microsoft.com/office/drawing/2014/main" id="{C6E94B07-8A37-4CD1-BE8E-41A0420352B9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219450" y="4733925"/>
            <a:ext cx="4333875" cy="447675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ko-KR" altLang="en-US" sz="3600" b="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Y울릉도B" pitchFamily="18" charset="-127"/>
                <a:ea typeface="HY울릉도B" pitchFamily="18" charset="-127"/>
              </a:rPr>
              <a:t>사회복지법인 유은복지재단</a:t>
            </a:r>
          </a:p>
        </xdr:txBody>
      </xdr:sp>
      <xdr:pic>
        <xdr:nvPicPr>
          <xdr:cNvPr id="10612" name="Picture 7" descr="유은복지재단로고">
            <a:extLst>
              <a:ext uri="{FF2B5EF4-FFF2-40B4-BE49-F238E27FC236}">
                <a16:creationId xmlns:a16="http://schemas.microsoft.com/office/drawing/2014/main" id="{C4B4B957-3D03-408F-A720-AA25F512F3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DFDFD"/>
              </a:clrFrom>
              <a:clrTo>
                <a:srgbClr val="FDFDFD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47850" y="4410075"/>
            <a:ext cx="1371600" cy="1000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100012</xdr:colOff>
      <xdr:row>16</xdr:row>
      <xdr:rowOff>0</xdr:rowOff>
    </xdr:from>
    <xdr:to>
      <xdr:col>7</xdr:col>
      <xdr:colOff>552520</xdr:colOff>
      <xdr:row>18</xdr:row>
      <xdr:rowOff>85725</xdr:rowOff>
    </xdr:to>
    <xdr:sp macro="" textlink="">
      <xdr:nvSpPr>
        <xdr:cNvPr id="7" name="WordArt 9">
          <a:extLst>
            <a:ext uri="{FF2B5EF4-FFF2-40B4-BE49-F238E27FC236}">
              <a16:creationId xmlns:a16="http://schemas.microsoft.com/office/drawing/2014/main" id="{7164F58A-B53E-46FA-8886-08109D601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910012" y="2743200"/>
          <a:ext cx="1976508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ko-KR" sz="3600" b="1" kern="1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outerShdw blurRad="50800" algn="tl" rotWithShape="0">
                  <a:srgbClr val="000000"/>
                </a:outerShdw>
              </a:effectLst>
              <a:latin typeface="함초롬바탕" pitchFamily="18" charset="-127"/>
              <a:ea typeface="함초롬바탕" pitchFamily="18" charset="-127"/>
              <a:cs typeface="함초롬바탕" pitchFamily="18" charset="-127"/>
            </a:rPr>
            <a:t>[ 2022</a:t>
          </a:r>
          <a:r>
            <a:rPr lang="ko-KR" altLang="en-US" sz="3600" b="1" kern="1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outerShdw blurRad="50800" algn="tl" rotWithShape="0">
                  <a:srgbClr val="000000"/>
                </a:outerShdw>
              </a:effectLst>
              <a:latin typeface="함초롬바탕" pitchFamily="18" charset="-127"/>
              <a:ea typeface="함초롬바탕" pitchFamily="18" charset="-127"/>
              <a:cs typeface="함초롬바탕" pitchFamily="18" charset="-127"/>
            </a:rPr>
            <a:t>년도 </a:t>
          </a:r>
          <a:r>
            <a:rPr lang="en-US" altLang="ko-KR" sz="3600" b="1" kern="1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outerShdw blurRad="50800" algn="tl" rotWithShape="0">
                  <a:srgbClr val="000000"/>
                </a:outerShdw>
              </a:effectLst>
              <a:latin typeface="함초롬바탕" pitchFamily="18" charset="-127"/>
              <a:ea typeface="함초롬바탕" pitchFamily="18" charset="-127"/>
              <a:cs typeface="함초롬바탕" pitchFamily="18" charset="-127"/>
            </a:rPr>
            <a:t>]</a:t>
          </a:r>
          <a:endParaRPr lang="ko-KR" altLang="en-US" sz="3600" b="1" kern="10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chemeClr val="tx1"/>
            </a:solidFill>
            <a:effectLst>
              <a:outerShdw blurRad="50800" algn="tl" rotWithShape="0">
                <a:srgbClr val="000000"/>
              </a:outerShdw>
            </a:effectLst>
            <a:latin typeface="함초롬바탕" pitchFamily="18" charset="-127"/>
            <a:ea typeface="함초롬바탕" pitchFamily="18" charset="-127"/>
            <a:cs typeface="함초롬바탕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53:R55"/>
  <sheetViews>
    <sheetView tabSelected="1" workbookViewId="0">
      <selection activeCell="E37" sqref="E37"/>
    </sheetView>
  </sheetViews>
  <sheetFormatPr defaultRowHeight="13.5" x14ac:dyDescent="0.15"/>
  <cols>
    <col min="15" max="15" width="4.44140625" customWidth="1"/>
  </cols>
  <sheetData>
    <row r="53" spans="15:18" ht="14.25" thickBot="1" x14ac:dyDescent="0.2"/>
    <row r="54" spans="15:18" ht="24" customHeight="1" x14ac:dyDescent="0.15">
      <c r="O54" s="117" t="s">
        <v>48</v>
      </c>
      <c r="P54" s="65" t="s">
        <v>49</v>
      </c>
      <c r="Q54" s="65" t="s">
        <v>50</v>
      </c>
      <c r="R54" s="66" t="s">
        <v>51</v>
      </c>
    </row>
    <row r="55" spans="15:18" ht="55.5" customHeight="1" thickBot="1" x14ac:dyDescent="0.2">
      <c r="O55" s="118"/>
      <c r="P55" s="67"/>
      <c r="Q55" s="67"/>
      <c r="R55" s="68"/>
    </row>
  </sheetData>
  <mergeCells count="1">
    <mergeCell ref="O54:O5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D1" workbookViewId="0">
      <selection activeCell="Q6" sqref="Q6"/>
    </sheetView>
  </sheetViews>
  <sheetFormatPr defaultRowHeight="13.5" x14ac:dyDescent="0.15"/>
  <cols>
    <col min="1" max="1" width="16.77734375" customWidth="1"/>
    <col min="2" max="2" width="16.109375" customWidth="1"/>
    <col min="3" max="3" width="15.33203125" customWidth="1"/>
    <col min="4" max="4" width="14" customWidth="1"/>
    <col min="5" max="5" width="16" customWidth="1"/>
    <col min="6" max="7" width="15.33203125" customWidth="1"/>
    <col min="8" max="8" width="14" customWidth="1"/>
  </cols>
  <sheetData>
    <row r="2" spans="1:8" ht="28.5" x14ac:dyDescent="0.15">
      <c r="A2" s="119" t="s">
        <v>67</v>
      </c>
      <c r="B2" s="119"/>
      <c r="C2" s="119"/>
      <c r="D2" s="119"/>
      <c r="E2" s="119"/>
      <c r="F2" s="119"/>
      <c r="G2" s="119"/>
      <c r="H2" s="119"/>
    </row>
    <row r="3" spans="1:8" x14ac:dyDescent="0.15">
      <c r="A3" s="38"/>
      <c r="B3" s="6"/>
      <c r="C3" s="6"/>
      <c r="D3" s="6"/>
      <c r="E3" s="6"/>
      <c r="F3" s="19"/>
      <c r="G3" s="19"/>
      <c r="H3" s="7" t="s">
        <v>5</v>
      </c>
    </row>
    <row r="4" spans="1:8" ht="14.25" thickBot="1" x14ac:dyDescent="0.2">
      <c r="A4" s="38"/>
      <c r="B4" s="6"/>
      <c r="C4" s="6"/>
      <c r="D4" s="6"/>
      <c r="E4" s="6"/>
      <c r="F4" s="6"/>
      <c r="G4" s="6"/>
      <c r="H4" s="6"/>
    </row>
    <row r="5" spans="1:8" s="33" customFormat="1" ht="39" customHeight="1" x14ac:dyDescent="0.15">
      <c r="A5" s="120" t="s">
        <v>0</v>
      </c>
      <c r="B5" s="121"/>
      <c r="C5" s="121"/>
      <c r="D5" s="122"/>
      <c r="E5" s="120" t="s">
        <v>1</v>
      </c>
      <c r="F5" s="121"/>
      <c r="G5" s="121"/>
      <c r="H5" s="122"/>
    </row>
    <row r="6" spans="1:8" s="33" customFormat="1" ht="39" customHeight="1" thickBot="1" x14ac:dyDescent="0.2">
      <c r="A6" s="22" t="s">
        <v>6</v>
      </c>
      <c r="B6" s="34" t="str">
        <f>'법인 세입 세출'!D4</f>
        <v>2022년도 예산액(A)</v>
      </c>
      <c r="C6" s="34" t="str">
        <f>'법인 세입 세출'!E4</f>
        <v>2022년도 결산액(B)</v>
      </c>
      <c r="D6" s="23" t="s">
        <v>4</v>
      </c>
      <c r="E6" s="22" t="s">
        <v>6</v>
      </c>
      <c r="F6" s="34" t="str">
        <f>B6</f>
        <v>2022년도 예산액(A)</v>
      </c>
      <c r="G6" s="34" t="str">
        <f>C6</f>
        <v>2022년도 결산액(B)</v>
      </c>
      <c r="H6" s="23" t="s">
        <v>4</v>
      </c>
    </row>
    <row r="7" spans="1:8" s="33" customFormat="1" ht="38.25" customHeight="1" thickBot="1" x14ac:dyDescent="0.2">
      <c r="A7" s="70" t="s">
        <v>7</v>
      </c>
      <c r="B7" s="78">
        <f>SUM(B8:B15)</f>
        <v>372901000</v>
      </c>
      <c r="C7" s="78">
        <f>SUM(C8:C15)</f>
        <v>374839432</v>
      </c>
      <c r="D7" s="78">
        <f>SUM(D8:D15)</f>
        <v>1938432</v>
      </c>
      <c r="E7" s="71" t="s">
        <v>7</v>
      </c>
      <c r="F7" s="72">
        <f>SUM(F8:F15)</f>
        <v>372901000</v>
      </c>
      <c r="G7" s="72">
        <f>SUM(G8:G15)</f>
        <v>374839432</v>
      </c>
      <c r="H7" s="82">
        <f>SUM(H8:H15)</f>
        <v>1938432</v>
      </c>
    </row>
    <row r="8" spans="1:8" ht="38.25" customHeight="1" thickTop="1" x14ac:dyDescent="0.15">
      <c r="A8" s="49" t="s">
        <v>75</v>
      </c>
      <c r="B8" s="98">
        <f>'법인 세입 세출'!D8</f>
        <v>15811000</v>
      </c>
      <c r="C8" s="98">
        <f>'법인 세입 세출'!E8</f>
        <v>15811250</v>
      </c>
      <c r="D8" s="83">
        <f>C8-B8</f>
        <v>250</v>
      </c>
      <c r="E8" s="51" t="s">
        <v>47</v>
      </c>
      <c r="F8" s="50">
        <f>'법인 세입 세출'!D52</f>
        <v>23900000</v>
      </c>
      <c r="G8" s="50">
        <f>'법인 세입 세출'!E52</f>
        <v>17630300</v>
      </c>
      <c r="H8" s="83">
        <f>G8-F8</f>
        <v>-6269700</v>
      </c>
    </row>
    <row r="9" spans="1:8" ht="38.25" customHeight="1" x14ac:dyDescent="0.15">
      <c r="A9" s="106" t="s">
        <v>76</v>
      </c>
      <c r="B9" s="107">
        <f>'법인 세입 세출'!D9</f>
        <v>261817000</v>
      </c>
      <c r="C9" s="107">
        <f>'법인 세입 세출'!E9</f>
        <v>261504000</v>
      </c>
      <c r="D9" s="108">
        <f>C9-B9</f>
        <v>-313000</v>
      </c>
      <c r="E9" s="54" t="s">
        <v>62</v>
      </c>
      <c r="F9" s="53">
        <f>'법인 세입 세출'!D61</f>
        <v>2000000</v>
      </c>
      <c r="G9" s="53">
        <f>'법인 세입 세출'!E61</f>
        <v>0</v>
      </c>
      <c r="H9" s="84">
        <f>G9-F9</f>
        <v>-2000000</v>
      </c>
    </row>
    <row r="10" spans="1:8" ht="38.25" customHeight="1" x14ac:dyDescent="0.15">
      <c r="A10" s="52" t="s">
        <v>77</v>
      </c>
      <c r="B10" s="99">
        <f>'법인 세입 세출'!D12</f>
        <v>19700000</v>
      </c>
      <c r="C10" s="99">
        <f>'법인 세입 세출'!E12</f>
        <v>22609400</v>
      </c>
      <c r="D10" s="100">
        <f>C10-B10</f>
        <v>2909400</v>
      </c>
      <c r="E10" s="54" t="s">
        <v>63</v>
      </c>
      <c r="F10" s="53">
        <f>'법인 세입 세출'!D64</f>
        <v>312199000</v>
      </c>
      <c r="G10" s="53">
        <f>'법인 세입 세출'!E64</f>
        <v>226000000</v>
      </c>
      <c r="H10" s="84">
        <f>G10-F10</f>
        <v>-86199000</v>
      </c>
    </row>
    <row r="11" spans="1:8" ht="38.25" customHeight="1" x14ac:dyDescent="0.15">
      <c r="A11" s="52" t="s">
        <v>78</v>
      </c>
      <c r="B11" s="101">
        <f>'법인 세입 세출'!D16</f>
        <v>0</v>
      </c>
      <c r="C11" s="101">
        <f>'법인 세입 세출'!E16</f>
        <v>0</v>
      </c>
      <c r="D11" s="102"/>
      <c r="E11" s="54" t="s">
        <v>64</v>
      </c>
      <c r="F11" s="109">
        <f>'법인 세입 세출'!D72</f>
        <v>18000000</v>
      </c>
      <c r="G11" s="109">
        <f>'법인 세입 세출'!E72</f>
        <v>3935993</v>
      </c>
      <c r="H11" s="110">
        <f>'법인 세입 세출'!F72</f>
        <v>-14064007</v>
      </c>
    </row>
    <row r="12" spans="1:8" ht="38.25" customHeight="1" x14ac:dyDescent="0.15">
      <c r="A12" s="52" t="s">
        <v>79</v>
      </c>
      <c r="B12" s="103">
        <f>'법인 세입 세출'!D19</f>
        <v>72116000</v>
      </c>
      <c r="C12" s="103">
        <f>'법인 세입 세출'!E19</f>
        <v>74800585</v>
      </c>
      <c r="D12" s="100">
        <f>C12-B12</f>
        <v>2684585</v>
      </c>
      <c r="E12" s="54" t="s">
        <v>65</v>
      </c>
      <c r="F12" s="53">
        <f>'법인 세입 세출'!D76</f>
        <v>16802000</v>
      </c>
      <c r="G12" s="53">
        <f>'법인 세입 세출'!E76</f>
        <v>0</v>
      </c>
      <c r="H12" s="84">
        <f>'법인 세입 세출'!F76</f>
        <v>-16802000</v>
      </c>
    </row>
    <row r="13" spans="1:8" ht="38.25" customHeight="1" x14ac:dyDescent="0.15">
      <c r="A13" s="52" t="s">
        <v>80</v>
      </c>
      <c r="B13" s="80">
        <f>'법인 세입 세출'!D26</f>
        <v>3457000</v>
      </c>
      <c r="C13" s="80">
        <f>'법인 세입 세출'!E26</f>
        <v>114197</v>
      </c>
      <c r="D13" s="79">
        <f>C13-B13</f>
        <v>-3342803</v>
      </c>
      <c r="E13" s="54" t="s">
        <v>66</v>
      </c>
      <c r="F13" s="55">
        <f>'법인 세입 세출'!D79</f>
        <v>0</v>
      </c>
      <c r="G13" s="55">
        <f>'법인 세입 세출'!E79</f>
        <v>127273139</v>
      </c>
      <c r="H13" s="84">
        <f>G13-F13</f>
        <v>127273139</v>
      </c>
    </row>
    <row r="14" spans="1:8" ht="38.25" customHeight="1" x14ac:dyDescent="0.15">
      <c r="A14" s="52"/>
      <c r="B14" s="80"/>
      <c r="C14" s="80"/>
      <c r="D14" s="79"/>
      <c r="E14" s="54"/>
      <c r="F14" s="55"/>
      <c r="G14" s="55"/>
      <c r="H14" s="84"/>
    </row>
    <row r="15" spans="1:8" ht="38.25" customHeight="1" thickBot="1" x14ac:dyDescent="0.2">
      <c r="A15" s="56"/>
      <c r="B15" s="104"/>
      <c r="C15" s="104"/>
      <c r="D15" s="81"/>
      <c r="E15" s="58"/>
      <c r="F15" s="57"/>
      <c r="G15" s="57"/>
      <c r="H15" s="85"/>
    </row>
    <row r="16" spans="1:8" ht="6.75" customHeight="1" x14ac:dyDescent="0.15"/>
    <row r="17" spans="6:8" ht="14.25" x14ac:dyDescent="0.15">
      <c r="F17" s="123" t="s">
        <v>8</v>
      </c>
      <c r="G17" s="123"/>
      <c r="H17" s="123"/>
    </row>
    <row r="35" spans="5:8" x14ac:dyDescent="0.15">
      <c r="E35" s="25"/>
    </row>
    <row r="36" spans="5:8" x14ac:dyDescent="0.15">
      <c r="E36" s="25"/>
      <c r="G36" s="24"/>
      <c r="H36" s="25"/>
    </row>
    <row r="37" spans="5:8" x14ac:dyDescent="0.15">
      <c r="E37" s="25"/>
    </row>
    <row r="38" spans="5:8" x14ac:dyDescent="0.15">
      <c r="E38" s="25"/>
      <c r="G38" s="24"/>
    </row>
  </sheetData>
  <mergeCells count="4">
    <mergeCell ref="A2:H2"/>
    <mergeCell ref="A5:D5"/>
    <mergeCell ref="E5:H5"/>
    <mergeCell ref="F17:H17"/>
  </mergeCells>
  <phoneticPr fontId="2" type="noConversion"/>
  <printOptions horizontalCentered="1"/>
  <pageMargins left="0.19685039370078741" right="0.35433070866141736" top="0.43307086614173229" bottom="0.39370078740157483" header="0" footer="0"/>
  <pageSetup paperSize="9" orientation="landscape" r:id="rId1"/>
  <headerFooter alignWithMargins="0">
    <oddFooter>&amp;L&amp;10법인결산총괄 &amp;N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Normal="100" workbookViewId="0">
      <selection activeCell="C9" sqref="C9"/>
    </sheetView>
  </sheetViews>
  <sheetFormatPr defaultRowHeight="13.5" x14ac:dyDescent="0.15"/>
  <cols>
    <col min="1" max="1" width="16.6640625" customWidth="1"/>
    <col min="2" max="2" width="14.88671875" customWidth="1"/>
    <col min="3" max="3" width="17.88671875" customWidth="1"/>
    <col min="4" max="4" width="20" customWidth="1"/>
    <col min="5" max="5" width="19.44140625" customWidth="1"/>
    <col min="6" max="6" width="16.5546875" customWidth="1"/>
    <col min="7" max="7" width="11.88671875" customWidth="1"/>
  </cols>
  <sheetData>
    <row r="1" spans="1:7" s="6" customFormat="1" ht="26.25" x14ac:dyDescent="0.15">
      <c r="A1" s="139" t="s">
        <v>68</v>
      </c>
      <c r="B1" s="139"/>
      <c r="C1" s="139"/>
      <c r="D1" s="139"/>
      <c r="E1" s="139"/>
      <c r="F1" s="139"/>
      <c r="G1" s="139"/>
    </row>
    <row r="2" spans="1:7" s="6" customFormat="1" ht="19.5" customHeight="1" x14ac:dyDescent="0.15">
      <c r="A2" s="38"/>
      <c r="B2" s="8"/>
      <c r="C2" s="8"/>
      <c r="D2" s="9"/>
      <c r="E2" s="9"/>
      <c r="F2" s="10"/>
      <c r="G2" s="7" t="s">
        <v>5</v>
      </c>
    </row>
    <row r="3" spans="1:7" s="6" customFormat="1" ht="14.25" customHeight="1" thickBot="1" x14ac:dyDescent="0.2">
      <c r="A3" s="38"/>
      <c r="B3" s="8"/>
      <c r="C3" s="8"/>
      <c r="D3" s="11"/>
      <c r="E3" s="11"/>
      <c r="F3" s="11"/>
    </row>
    <row r="4" spans="1:7" s="6" customFormat="1" ht="28.5" customHeight="1" thickBot="1" x14ac:dyDescent="0.2">
      <c r="A4" s="46" t="s">
        <v>42</v>
      </c>
      <c r="B4" s="47" t="s">
        <v>43</v>
      </c>
      <c r="C4" s="48" t="s">
        <v>44</v>
      </c>
      <c r="D4" s="29" t="s">
        <v>69</v>
      </c>
      <c r="E4" s="29" t="s">
        <v>70</v>
      </c>
      <c r="F4" s="30" t="s">
        <v>45</v>
      </c>
      <c r="G4" s="31" t="s">
        <v>46</v>
      </c>
    </row>
    <row r="5" spans="1:7" s="6" customFormat="1" ht="24.75" customHeight="1" x14ac:dyDescent="0.15">
      <c r="A5" s="143" t="s">
        <v>9</v>
      </c>
      <c r="B5" s="144"/>
      <c r="C5" s="145"/>
      <c r="D5" s="44">
        <f>D6+D9+D12+D16+D19+D26</f>
        <v>372901000</v>
      </c>
      <c r="E5" s="44">
        <f>E6+E9+E12+E16+E19+E26</f>
        <v>374839432</v>
      </c>
      <c r="F5" s="73">
        <f>E5-D5</f>
        <v>1938432</v>
      </c>
      <c r="G5" s="37"/>
    </row>
    <row r="6" spans="1:7" s="6" customFormat="1" ht="24.75" customHeight="1" x14ac:dyDescent="0.15">
      <c r="A6" s="15" t="s">
        <v>71</v>
      </c>
      <c r="B6" s="13"/>
      <c r="C6" s="14"/>
      <c r="D6" s="43">
        <f>D7</f>
        <v>15811000</v>
      </c>
      <c r="E6" s="95">
        <f>E7</f>
        <v>15811250</v>
      </c>
      <c r="F6" s="74">
        <f>E6-D6</f>
        <v>250</v>
      </c>
      <c r="G6" s="5"/>
    </row>
    <row r="7" spans="1:7" s="6" customFormat="1" ht="24.75" customHeight="1" x14ac:dyDescent="0.15">
      <c r="A7" s="133"/>
      <c r="B7" s="13" t="s">
        <v>72</v>
      </c>
      <c r="C7" s="14"/>
      <c r="D7" s="40">
        <f>D8</f>
        <v>15811000</v>
      </c>
      <c r="E7" s="96">
        <f>E8</f>
        <v>15811250</v>
      </c>
      <c r="F7" s="74">
        <f>E7-D7</f>
        <v>250</v>
      </c>
      <c r="G7" s="3"/>
    </row>
    <row r="8" spans="1:7" s="6" customFormat="1" ht="24.75" customHeight="1" x14ac:dyDescent="0.15">
      <c r="A8" s="134"/>
      <c r="B8" s="13"/>
      <c r="C8" s="14" t="s">
        <v>73</v>
      </c>
      <c r="D8" s="40">
        <v>15811000</v>
      </c>
      <c r="E8" s="96">
        <v>15811250</v>
      </c>
      <c r="F8" s="74">
        <f>E8-D8</f>
        <v>250</v>
      </c>
      <c r="G8" s="3"/>
    </row>
    <row r="9" spans="1:7" s="6" customFormat="1" ht="24.75" customHeight="1" x14ac:dyDescent="0.15">
      <c r="A9" s="15" t="s">
        <v>2</v>
      </c>
      <c r="B9" s="13"/>
      <c r="C9" s="14"/>
      <c r="D9" s="43">
        <f>D10</f>
        <v>261817000</v>
      </c>
      <c r="E9" s="95">
        <f>E10</f>
        <v>261504000</v>
      </c>
      <c r="F9" s="74">
        <f t="shared" ref="F9:F30" si="0">E9-D9</f>
        <v>-313000</v>
      </c>
      <c r="G9" s="5"/>
    </row>
    <row r="10" spans="1:7" s="6" customFormat="1" ht="24.75" customHeight="1" x14ac:dyDescent="0.15">
      <c r="A10" s="133"/>
      <c r="B10" s="13" t="s">
        <v>2</v>
      </c>
      <c r="C10" s="14"/>
      <c r="D10" s="40">
        <f>D11</f>
        <v>261817000</v>
      </c>
      <c r="E10" s="96">
        <f>E11</f>
        <v>261504000</v>
      </c>
      <c r="F10" s="74">
        <f t="shared" si="0"/>
        <v>-313000</v>
      </c>
      <c r="G10" s="3"/>
    </row>
    <row r="11" spans="1:7" s="6" customFormat="1" ht="24.75" customHeight="1" x14ac:dyDescent="0.15">
      <c r="A11" s="134"/>
      <c r="B11" s="13"/>
      <c r="C11" s="14" t="s">
        <v>10</v>
      </c>
      <c r="D11" s="40">
        <v>261817000</v>
      </c>
      <c r="E11" s="96">
        <v>261504000</v>
      </c>
      <c r="F11" s="74">
        <f t="shared" si="0"/>
        <v>-313000</v>
      </c>
      <c r="G11" s="3"/>
    </row>
    <row r="12" spans="1:7" s="6" customFormat="1" ht="24.75" customHeight="1" x14ac:dyDescent="0.15">
      <c r="A12" s="15" t="s">
        <v>11</v>
      </c>
      <c r="B12" s="13"/>
      <c r="C12" s="14"/>
      <c r="D12" s="40">
        <f>D13</f>
        <v>19700000</v>
      </c>
      <c r="E12" s="96">
        <f>E13</f>
        <v>22609400</v>
      </c>
      <c r="F12" s="74">
        <f>E12-D12</f>
        <v>2909400</v>
      </c>
      <c r="G12" s="3"/>
    </row>
    <row r="13" spans="1:7" s="6" customFormat="1" ht="24.75" customHeight="1" x14ac:dyDescent="0.15">
      <c r="A13" s="133"/>
      <c r="B13" s="13" t="s">
        <v>11</v>
      </c>
      <c r="C13" s="14"/>
      <c r="D13" s="40">
        <f>D15+D14</f>
        <v>19700000</v>
      </c>
      <c r="E13" s="40">
        <f>E15+E14</f>
        <v>22609400</v>
      </c>
      <c r="F13" s="74">
        <f>E13-D13</f>
        <v>2909400</v>
      </c>
      <c r="G13" s="3"/>
    </row>
    <row r="14" spans="1:7" s="6" customFormat="1" ht="24.75" customHeight="1" x14ac:dyDescent="0.15">
      <c r="A14" s="141"/>
      <c r="B14" s="13"/>
      <c r="C14" s="14" t="s">
        <v>74</v>
      </c>
      <c r="D14" s="40">
        <v>16000000</v>
      </c>
      <c r="E14" s="96">
        <v>19000000</v>
      </c>
      <c r="F14" s="74">
        <f>E14-D14</f>
        <v>3000000</v>
      </c>
      <c r="G14" s="3"/>
    </row>
    <row r="15" spans="1:7" s="6" customFormat="1" ht="24.75" customHeight="1" x14ac:dyDescent="0.15">
      <c r="A15" s="134"/>
      <c r="B15" s="13"/>
      <c r="C15" s="14" t="s">
        <v>33</v>
      </c>
      <c r="D15" s="40">
        <v>3700000</v>
      </c>
      <c r="E15" s="96">
        <v>3609400</v>
      </c>
      <c r="F15" s="74">
        <f t="shared" si="0"/>
        <v>-90600</v>
      </c>
      <c r="G15" s="3"/>
    </row>
    <row r="16" spans="1:7" s="6" customFormat="1" ht="24.75" customHeight="1" x14ac:dyDescent="0.15">
      <c r="A16" s="15" t="s">
        <v>53</v>
      </c>
      <c r="B16" s="13"/>
      <c r="C16" s="14"/>
      <c r="D16" s="40">
        <f>D17</f>
        <v>0</v>
      </c>
      <c r="E16" s="96">
        <f>E17</f>
        <v>0</v>
      </c>
      <c r="F16" s="74">
        <f>E16-D16</f>
        <v>0</v>
      </c>
      <c r="G16" s="3"/>
    </row>
    <row r="17" spans="1:7" s="6" customFormat="1" ht="24.75" customHeight="1" x14ac:dyDescent="0.15">
      <c r="A17" s="133"/>
      <c r="B17" s="13" t="s">
        <v>53</v>
      </c>
      <c r="C17" s="14"/>
      <c r="D17" s="40">
        <f>D18</f>
        <v>0</v>
      </c>
      <c r="E17" s="96">
        <f>E18</f>
        <v>0</v>
      </c>
      <c r="F17" s="74">
        <f>E17-D17</f>
        <v>0</v>
      </c>
      <c r="G17" s="3"/>
    </row>
    <row r="18" spans="1:7" s="6" customFormat="1" ht="24.75" customHeight="1" x14ac:dyDescent="0.15">
      <c r="A18" s="134"/>
      <c r="B18" s="20"/>
      <c r="C18" s="35" t="s">
        <v>54</v>
      </c>
      <c r="D18" s="45">
        <v>0</v>
      </c>
      <c r="E18" s="96">
        <v>0</v>
      </c>
      <c r="F18" s="76">
        <f>E18-D18</f>
        <v>0</v>
      </c>
      <c r="G18" s="36"/>
    </row>
    <row r="19" spans="1:7" s="6" customFormat="1" ht="24.75" customHeight="1" x14ac:dyDescent="0.15">
      <c r="A19" s="15" t="s">
        <v>12</v>
      </c>
      <c r="B19" s="13"/>
      <c r="C19" s="14"/>
      <c r="D19" s="40">
        <f>D20</f>
        <v>72116000</v>
      </c>
      <c r="E19" s="95">
        <f>E20</f>
        <v>74800585</v>
      </c>
      <c r="F19" s="43">
        <f>F20</f>
        <v>2684585</v>
      </c>
      <c r="G19" s="3"/>
    </row>
    <row r="20" spans="1:7" s="6" customFormat="1" ht="24.75" customHeight="1" x14ac:dyDescent="0.15">
      <c r="A20" s="133"/>
      <c r="B20" s="13" t="s">
        <v>12</v>
      </c>
      <c r="C20" s="14"/>
      <c r="D20" s="40">
        <f>D21+D22</f>
        <v>72116000</v>
      </c>
      <c r="E20" s="96">
        <f>E21+E22</f>
        <v>74800585</v>
      </c>
      <c r="F20" s="40">
        <f>F21+F22</f>
        <v>2684585</v>
      </c>
      <c r="G20" s="3"/>
    </row>
    <row r="21" spans="1:7" s="6" customFormat="1" ht="24.75" customHeight="1" x14ac:dyDescent="0.15">
      <c r="A21" s="141"/>
      <c r="B21" s="131"/>
      <c r="C21" s="35" t="s">
        <v>13</v>
      </c>
      <c r="D21" s="45">
        <v>72093000</v>
      </c>
      <c r="E21" s="97">
        <v>71476806</v>
      </c>
      <c r="F21" s="75">
        <f t="shared" si="0"/>
        <v>-616194</v>
      </c>
      <c r="G21" s="36"/>
    </row>
    <row r="22" spans="1:7" s="6" customFormat="1" ht="24.75" customHeight="1" thickBot="1" x14ac:dyDescent="0.2">
      <c r="A22" s="142"/>
      <c r="B22" s="132"/>
      <c r="C22" s="94" t="s">
        <v>55</v>
      </c>
      <c r="D22" s="41">
        <v>23000</v>
      </c>
      <c r="E22" s="105">
        <v>3323779</v>
      </c>
      <c r="F22" s="77">
        <f t="shared" si="0"/>
        <v>3300779</v>
      </c>
      <c r="G22" s="4"/>
    </row>
    <row r="23" spans="1:7" s="6" customFormat="1" ht="13.5" customHeight="1" x14ac:dyDescent="0.15">
      <c r="A23" s="87"/>
      <c r="B23" s="87"/>
      <c r="C23" s="39"/>
      <c r="D23" s="64"/>
      <c r="E23" s="64"/>
      <c r="F23" s="88"/>
      <c r="G23" s="2"/>
    </row>
    <row r="24" spans="1:7" s="6" customFormat="1" ht="13.5" customHeight="1" thickBot="1" x14ac:dyDescent="0.2">
      <c r="A24" s="89"/>
      <c r="B24" s="89"/>
      <c r="C24" s="90"/>
      <c r="D24" s="91"/>
      <c r="E24" s="91"/>
      <c r="F24" s="92"/>
      <c r="G24" s="93"/>
    </row>
    <row r="25" spans="1:7" s="6" customFormat="1" ht="28.5" customHeight="1" x14ac:dyDescent="0.15">
      <c r="A25" s="46" t="s">
        <v>28</v>
      </c>
      <c r="B25" s="47" t="s">
        <v>29</v>
      </c>
      <c r="C25" s="48" t="s">
        <v>30</v>
      </c>
      <c r="D25" s="29" t="str">
        <f>D4</f>
        <v>2022년도 예산액(A)</v>
      </c>
      <c r="E25" s="29" t="str">
        <f>E4</f>
        <v>2022년도 결산액(B)</v>
      </c>
      <c r="F25" s="30" t="s">
        <v>4</v>
      </c>
      <c r="G25" s="31" t="s">
        <v>32</v>
      </c>
    </row>
    <row r="26" spans="1:7" s="6" customFormat="1" ht="24.75" customHeight="1" x14ac:dyDescent="0.15">
      <c r="A26" s="15" t="s">
        <v>3</v>
      </c>
      <c r="B26" s="13"/>
      <c r="C26" s="14"/>
      <c r="D26" s="40">
        <f>D27</f>
        <v>3457000</v>
      </c>
      <c r="E26" s="40">
        <f>E27</f>
        <v>114197</v>
      </c>
      <c r="F26" s="76">
        <f t="shared" si="0"/>
        <v>-3342803</v>
      </c>
      <c r="G26" s="3"/>
    </row>
    <row r="27" spans="1:7" s="6" customFormat="1" ht="24.75" customHeight="1" x14ac:dyDescent="0.15">
      <c r="A27" s="133"/>
      <c r="B27" s="13" t="s">
        <v>3</v>
      </c>
      <c r="C27" s="14"/>
      <c r="D27" s="40">
        <f>SUM(D28:D30)</f>
        <v>3457000</v>
      </c>
      <c r="E27" s="40">
        <f>SUM(E28:E30)</f>
        <v>114197</v>
      </c>
      <c r="F27" s="76">
        <f>SUM(F28:F30)</f>
        <v>-3342803</v>
      </c>
      <c r="G27" s="3"/>
    </row>
    <row r="28" spans="1:7" s="6" customFormat="1" ht="24.75" customHeight="1" x14ac:dyDescent="0.15">
      <c r="A28" s="141"/>
      <c r="B28" s="131"/>
      <c r="C28" s="35" t="s">
        <v>36</v>
      </c>
      <c r="D28" s="45">
        <v>500000</v>
      </c>
      <c r="E28" s="97">
        <v>0</v>
      </c>
      <c r="F28" s="76">
        <f t="shared" si="0"/>
        <v>-500000</v>
      </c>
      <c r="G28" s="36"/>
    </row>
    <row r="29" spans="1:7" s="6" customFormat="1" ht="24.75" customHeight="1" x14ac:dyDescent="0.15">
      <c r="A29" s="141"/>
      <c r="B29" s="140"/>
      <c r="C29" s="13" t="s">
        <v>34</v>
      </c>
      <c r="D29" s="40">
        <v>300000</v>
      </c>
      <c r="E29" s="96">
        <v>114197</v>
      </c>
      <c r="F29" s="76">
        <f t="shared" si="0"/>
        <v>-185803</v>
      </c>
      <c r="G29" s="3"/>
    </row>
    <row r="30" spans="1:7" s="6" customFormat="1" ht="24.75" customHeight="1" thickBot="1" x14ac:dyDescent="0.2">
      <c r="A30" s="142"/>
      <c r="B30" s="132"/>
      <c r="C30" s="16" t="s">
        <v>35</v>
      </c>
      <c r="D30" s="41">
        <v>2657000</v>
      </c>
      <c r="E30" s="105">
        <v>0</v>
      </c>
      <c r="F30" s="77">
        <f t="shared" si="0"/>
        <v>-2657000</v>
      </c>
      <c r="G30" s="4"/>
    </row>
    <row r="31" spans="1:7" ht="22.5" customHeight="1" x14ac:dyDescent="0.15">
      <c r="E31" s="123" t="s">
        <v>8</v>
      </c>
      <c r="F31" s="123"/>
      <c r="G31" s="123"/>
    </row>
    <row r="32" spans="1:7" ht="22.5" customHeight="1" x14ac:dyDescent="0.15">
      <c r="E32" s="86"/>
      <c r="F32" s="86"/>
      <c r="G32" s="86"/>
    </row>
    <row r="33" spans="1:7" ht="22.5" customHeight="1" x14ac:dyDescent="0.15">
      <c r="E33" s="86"/>
      <c r="F33" s="86"/>
      <c r="G33" s="86"/>
    </row>
    <row r="34" spans="1:7" ht="22.5" customHeight="1" x14ac:dyDescent="0.15">
      <c r="E34" s="86"/>
      <c r="F34" s="86"/>
      <c r="G34" s="86"/>
    </row>
    <row r="35" spans="1:7" ht="22.5" customHeight="1" x14ac:dyDescent="0.15">
      <c r="E35" s="86"/>
      <c r="F35" s="86"/>
      <c r="G35" s="86"/>
    </row>
    <row r="36" spans="1:7" ht="22.5" customHeight="1" x14ac:dyDescent="0.15">
      <c r="E36" s="86"/>
      <c r="F36" s="86"/>
      <c r="G36" s="86"/>
    </row>
    <row r="37" spans="1:7" ht="22.5" customHeight="1" x14ac:dyDescent="0.15">
      <c r="E37" s="86"/>
      <c r="F37" s="86"/>
      <c r="G37" s="86"/>
    </row>
    <row r="38" spans="1:7" ht="22.5" customHeight="1" x14ac:dyDescent="0.15">
      <c r="E38" s="86"/>
      <c r="F38" s="86"/>
      <c r="G38" s="86"/>
    </row>
    <row r="39" spans="1:7" ht="22.5" customHeight="1" x14ac:dyDescent="0.15">
      <c r="E39" s="86"/>
      <c r="F39" s="86"/>
      <c r="G39" s="86"/>
    </row>
    <row r="40" spans="1:7" ht="22.5" customHeight="1" x14ac:dyDescent="0.15">
      <c r="E40" s="86"/>
      <c r="F40" s="86"/>
      <c r="G40" s="86"/>
    </row>
    <row r="41" spans="1:7" ht="22.5" customHeight="1" x14ac:dyDescent="0.15">
      <c r="E41" s="86"/>
      <c r="F41" s="86"/>
      <c r="G41" s="86"/>
    </row>
    <row r="42" spans="1:7" ht="22.5" customHeight="1" x14ac:dyDescent="0.15">
      <c r="E42" s="86"/>
      <c r="F42" s="86"/>
      <c r="G42" s="86"/>
    </row>
    <row r="43" spans="1:7" ht="22.5" customHeight="1" x14ac:dyDescent="0.15">
      <c r="E43" s="86"/>
      <c r="F43" s="86"/>
      <c r="G43" s="86"/>
    </row>
    <row r="44" spans="1:7" ht="22.5" customHeight="1" x14ac:dyDescent="0.15">
      <c r="E44" s="86"/>
      <c r="F44" s="86"/>
      <c r="G44" s="86"/>
    </row>
    <row r="45" spans="1:7" ht="22.5" customHeight="1" x14ac:dyDescent="0.15">
      <c r="E45" s="86"/>
      <c r="F45" s="86"/>
      <c r="G45" s="86"/>
    </row>
    <row r="46" spans="1:7" ht="22.5" customHeight="1" x14ac:dyDescent="0.15">
      <c r="E46" s="86"/>
      <c r="F46" s="86"/>
      <c r="G46" s="86"/>
    </row>
    <row r="47" spans="1:7" s="6" customFormat="1" ht="24.75" customHeight="1" x14ac:dyDescent="0.15">
      <c r="A47" s="139" t="s">
        <v>81</v>
      </c>
      <c r="B47" s="139"/>
      <c r="C47" s="139"/>
      <c r="D47" s="139"/>
      <c r="E47" s="139"/>
      <c r="F47" s="139"/>
      <c r="G47" s="139"/>
    </row>
    <row r="48" spans="1:7" s="6" customFormat="1" ht="19.5" customHeight="1" x14ac:dyDescent="0.15">
      <c r="A48" s="38"/>
      <c r="B48" s="21"/>
      <c r="C48" s="21"/>
      <c r="D48" s="9"/>
      <c r="E48" s="9"/>
      <c r="F48" s="135" t="s">
        <v>14</v>
      </c>
      <c r="G48" s="135"/>
    </row>
    <row r="49" spans="1:7" s="6" customFormat="1" ht="6" customHeight="1" thickBot="1" x14ac:dyDescent="0.2">
      <c r="A49" s="38"/>
      <c r="B49" s="21"/>
      <c r="C49" s="21"/>
      <c r="D49" s="11"/>
      <c r="E49" s="11"/>
      <c r="F49" s="11"/>
    </row>
    <row r="50" spans="1:7" s="32" customFormat="1" ht="36.75" customHeight="1" thickBot="1" x14ac:dyDescent="0.2">
      <c r="A50" s="26" t="s">
        <v>42</v>
      </c>
      <c r="B50" s="27" t="s">
        <v>43</v>
      </c>
      <c r="C50" s="28" t="s">
        <v>44</v>
      </c>
      <c r="D50" s="29" t="str">
        <f>D4</f>
        <v>2022년도 예산액(A)</v>
      </c>
      <c r="E50" s="29" t="str">
        <f>E4</f>
        <v>2022년도 결산액(B)</v>
      </c>
      <c r="F50" s="30" t="s">
        <v>45</v>
      </c>
      <c r="G50" s="31" t="s">
        <v>46</v>
      </c>
    </row>
    <row r="51" spans="1:7" s="1" customFormat="1" ht="30" customHeight="1" thickBot="1" x14ac:dyDescent="0.2">
      <c r="A51" s="146" t="s">
        <v>15</v>
      </c>
      <c r="B51" s="147"/>
      <c r="C51" s="148"/>
      <c r="D51" s="42">
        <f>D52+D61+D64+D72+D79+D76</f>
        <v>372901000</v>
      </c>
      <c r="E51" s="42">
        <f>E52+E61+E64+E72+E79+E76</f>
        <v>374839432</v>
      </c>
      <c r="F51" s="42">
        <f>F52+F61+F64+F72+F79+F76</f>
        <v>1938432</v>
      </c>
      <c r="G51" s="12"/>
    </row>
    <row r="52" spans="1:7" s="1" customFormat="1" ht="26.25" customHeight="1" thickTop="1" x14ac:dyDescent="0.15">
      <c r="A52" s="17" t="s">
        <v>16</v>
      </c>
      <c r="B52" s="18"/>
      <c r="C52" s="18"/>
      <c r="D52" s="43">
        <f>D53+D56</f>
        <v>23900000</v>
      </c>
      <c r="E52" s="43">
        <f>E53+E56</f>
        <v>17630300</v>
      </c>
      <c r="F52" s="74">
        <f>F53+F56</f>
        <v>-6269700</v>
      </c>
      <c r="G52" s="5"/>
    </row>
    <row r="53" spans="1:7" s="1" customFormat="1" ht="26.25" customHeight="1" x14ac:dyDescent="0.15">
      <c r="A53" s="125"/>
      <c r="B53" s="13" t="s">
        <v>17</v>
      </c>
      <c r="C53" s="13"/>
      <c r="D53" s="40">
        <f>SUM(D54:D55)</f>
        <v>3300000</v>
      </c>
      <c r="E53" s="96">
        <f>SUM(E54:E55)</f>
        <v>1135000</v>
      </c>
      <c r="F53" s="76">
        <f>SUM(F54:F55)</f>
        <v>-2165000</v>
      </c>
      <c r="G53" s="3"/>
    </row>
    <row r="54" spans="1:7" s="114" customFormat="1" ht="26.25" customHeight="1" x14ac:dyDescent="0.15">
      <c r="A54" s="126"/>
      <c r="B54" s="128"/>
      <c r="C54" s="111" t="s">
        <v>18</v>
      </c>
      <c r="D54" s="96">
        <v>1200000</v>
      </c>
      <c r="E54" s="96">
        <v>95000</v>
      </c>
      <c r="F54" s="112">
        <f>E54-D54</f>
        <v>-1105000</v>
      </c>
      <c r="G54" s="113"/>
    </row>
    <row r="55" spans="1:7" s="114" customFormat="1" ht="26.25" customHeight="1" x14ac:dyDescent="0.15">
      <c r="A55" s="126"/>
      <c r="B55" s="129"/>
      <c r="C55" s="111" t="s">
        <v>19</v>
      </c>
      <c r="D55" s="96">
        <v>2100000</v>
      </c>
      <c r="E55" s="96">
        <v>1040000</v>
      </c>
      <c r="F55" s="112">
        <f>E55-D55</f>
        <v>-1060000</v>
      </c>
      <c r="G55" s="113"/>
    </row>
    <row r="56" spans="1:7" s="114" customFormat="1" ht="26.25" customHeight="1" x14ac:dyDescent="0.15">
      <c r="A56" s="126"/>
      <c r="B56" s="111" t="s">
        <v>20</v>
      </c>
      <c r="C56" s="111"/>
      <c r="D56" s="96">
        <f>SUM(D57:D60)</f>
        <v>20600000</v>
      </c>
      <c r="E56" s="96">
        <f>SUM(E57:E60)</f>
        <v>16495300</v>
      </c>
      <c r="F56" s="112">
        <f>SUM(F57:F60)</f>
        <v>-4104700</v>
      </c>
      <c r="G56" s="113"/>
    </row>
    <row r="57" spans="1:7" s="114" customFormat="1" ht="26.25" customHeight="1" x14ac:dyDescent="0.15">
      <c r="A57" s="126"/>
      <c r="B57" s="136"/>
      <c r="C57" s="111" t="s">
        <v>52</v>
      </c>
      <c r="D57" s="96">
        <v>4800000</v>
      </c>
      <c r="E57" s="96">
        <v>3931800</v>
      </c>
      <c r="F57" s="112">
        <f>E57-D57</f>
        <v>-868200</v>
      </c>
      <c r="G57" s="113"/>
    </row>
    <row r="58" spans="1:7" s="114" customFormat="1" ht="26.25" customHeight="1" x14ac:dyDescent="0.15">
      <c r="A58" s="126"/>
      <c r="B58" s="137"/>
      <c r="C58" s="111" t="s">
        <v>37</v>
      </c>
      <c r="D58" s="96">
        <v>9600000</v>
      </c>
      <c r="E58" s="96">
        <v>7038890</v>
      </c>
      <c r="F58" s="112">
        <f>E58-D58</f>
        <v>-2561110</v>
      </c>
      <c r="G58" s="113"/>
    </row>
    <row r="59" spans="1:7" s="114" customFormat="1" ht="26.25" customHeight="1" x14ac:dyDescent="0.15">
      <c r="A59" s="126"/>
      <c r="B59" s="137"/>
      <c r="C59" s="111" t="s">
        <v>21</v>
      </c>
      <c r="D59" s="96">
        <v>1200000</v>
      </c>
      <c r="E59" s="96">
        <v>0</v>
      </c>
      <c r="F59" s="112">
        <f>E59-D59</f>
        <v>-1200000</v>
      </c>
      <c r="G59" s="113"/>
    </row>
    <row r="60" spans="1:7" s="114" customFormat="1" ht="26.25" customHeight="1" x14ac:dyDescent="0.15">
      <c r="A60" s="127"/>
      <c r="B60" s="138"/>
      <c r="C60" s="111" t="s">
        <v>22</v>
      </c>
      <c r="D60" s="96">
        <v>5000000</v>
      </c>
      <c r="E60" s="96">
        <v>5524610</v>
      </c>
      <c r="F60" s="112">
        <f>E60-D60</f>
        <v>524610</v>
      </c>
      <c r="G60" s="113"/>
    </row>
    <row r="61" spans="1:7" s="114" customFormat="1" ht="26.25" customHeight="1" x14ac:dyDescent="0.15">
      <c r="A61" s="115" t="s">
        <v>23</v>
      </c>
      <c r="B61" s="111"/>
      <c r="C61" s="111"/>
      <c r="D61" s="96">
        <f>D62</f>
        <v>2000000</v>
      </c>
      <c r="E61" s="96">
        <v>0</v>
      </c>
      <c r="F61" s="112">
        <f>F62</f>
        <v>-2000000</v>
      </c>
      <c r="G61" s="113"/>
    </row>
    <row r="62" spans="1:7" s="1" customFormat="1" ht="26.25" customHeight="1" x14ac:dyDescent="0.15">
      <c r="A62" s="59"/>
      <c r="B62" s="13" t="s">
        <v>38</v>
      </c>
      <c r="C62" s="13"/>
      <c r="D62" s="40">
        <f>D63</f>
        <v>2000000</v>
      </c>
      <c r="E62" s="96">
        <v>0</v>
      </c>
      <c r="F62" s="76">
        <f>E62-D62</f>
        <v>-2000000</v>
      </c>
      <c r="G62" s="3"/>
    </row>
    <row r="63" spans="1:7" s="2" customFormat="1" ht="26.25" customHeight="1" x14ac:dyDescent="0.15">
      <c r="A63" s="116"/>
      <c r="B63" s="13"/>
      <c r="C63" s="13" t="s">
        <v>39</v>
      </c>
      <c r="D63" s="40">
        <v>2000000</v>
      </c>
      <c r="E63" s="40">
        <v>0</v>
      </c>
      <c r="F63" s="76">
        <f>E63-D63</f>
        <v>-2000000</v>
      </c>
      <c r="G63" s="3"/>
    </row>
    <row r="64" spans="1:7" s="1" customFormat="1" ht="26.25" customHeight="1" x14ac:dyDescent="0.15">
      <c r="A64" s="17" t="s">
        <v>24</v>
      </c>
      <c r="B64" s="18"/>
      <c r="C64" s="18"/>
      <c r="D64" s="43">
        <f>D65</f>
        <v>312199000</v>
      </c>
      <c r="E64" s="95">
        <f>E65</f>
        <v>226000000</v>
      </c>
      <c r="F64" s="74">
        <f>F65</f>
        <v>-86199000</v>
      </c>
      <c r="G64" s="5"/>
    </row>
    <row r="65" spans="1:7" s="1" customFormat="1" ht="26.25" customHeight="1" x14ac:dyDescent="0.15">
      <c r="A65" s="124"/>
      <c r="B65" s="13" t="s">
        <v>24</v>
      </c>
      <c r="C65" s="13"/>
      <c r="D65" s="40">
        <f>D66</f>
        <v>312199000</v>
      </c>
      <c r="E65" s="96">
        <f>E66</f>
        <v>226000000</v>
      </c>
      <c r="F65" s="76">
        <f>E65-D65</f>
        <v>-86199000</v>
      </c>
      <c r="G65" s="3"/>
    </row>
    <row r="66" spans="1:7" s="1" customFormat="1" ht="26.25" customHeight="1" x14ac:dyDescent="0.15">
      <c r="A66" s="124"/>
      <c r="B66" s="13"/>
      <c r="C66" s="13" t="s">
        <v>40</v>
      </c>
      <c r="D66" s="40">
        <v>312199000</v>
      </c>
      <c r="E66" s="96">
        <v>226000000</v>
      </c>
      <c r="F66" s="76">
        <f>E66-D66</f>
        <v>-86199000</v>
      </c>
      <c r="G66" s="3"/>
    </row>
    <row r="67" spans="1:7" s="2" customFormat="1" ht="9.75" customHeight="1" x14ac:dyDescent="0.15">
      <c r="A67" s="63"/>
      <c r="B67" s="39"/>
      <c r="C67" s="39"/>
      <c r="D67" s="64"/>
      <c r="E67" s="64"/>
      <c r="F67" s="64"/>
    </row>
    <row r="68" spans="1:7" s="2" customFormat="1" ht="9.75" customHeight="1" x14ac:dyDescent="0.15">
      <c r="A68" s="63"/>
      <c r="B68" s="39"/>
      <c r="C68" s="39"/>
      <c r="D68" s="64"/>
      <c r="E68" s="64"/>
      <c r="F68" s="64"/>
    </row>
    <row r="69" spans="1:7" s="2" customFormat="1" ht="18.75" customHeight="1" x14ac:dyDescent="0.15">
      <c r="A69" s="63"/>
      <c r="B69" s="39"/>
      <c r="C69" s="39"/>
      <c r="D69" s="64"/>
      <c r="E69" s="64"/>
      <c r="F69" s="135" t="s">
        <v>14</v>
      </c>
      <c r="G69" s="135"/>
    </row>
    <row r="70" spans="1:7" s="2" customFormat="1" ht="9.75" customHeight="1" thickBot="1" x14ac:dyDescent="0.2">
      <c r="A70" s="63"/>
      <c r="B70" s="60"/>
      <c r="C70" s="60"/>
      <c r="D70" s="61"/>
      <c r="E70" s="61"/>
      <c r="F70" s="64"/>
      <c r="G70" s="62"/>
    </row>
    <row r="71" spans="1:7" s="32" customFormat="1" ht="36.75" customHeight="1" x14ac:dyDescent="0.15">
      <c r="A71" s="26" t="s">
        <v>28</v>
      </c>
      <c r="B71" s="27" t="s">
        <v>29</v>
      </c>
      <c r="C71" s="28" t="s">
        <v>30</v>
      </c>
      <c r="D71" s="29" t="str">
        <f>D50</f>
        <v>2022년도 예산액(A)</v>
      </c>
      <c r="E71" s="29" t="str">
        <f>E50</f>
        <v>2022년도 결산액(B)</v>
      </c>
      <c r="F71" s="30" t="s">
        <v>31</v>
      </c>
      <c r="G71" s="31" t="s">
        <v>32</v>
      </c>
    </row>
    <row r="72" spans="1:7" s="32" customFormat="1" ht="26.25" customHeight="1" x14ac:dyDescent="0.15">
      <c r="A72" s="15" t="s">
        <v>56</v>
      </c>
      <c r="B72" s="13"/>
      <c r="C72" s="13"/>
      <c r="D72" s="40">
        <f>D73</f>
        <v>18000000</v>
      </c>
      <c r="E72" s="96">
        <f>E73</f>
        <v>3935993</v>
      </c>
      <c r="F72" s="76">
        <f>F73</f>
        <v>-14064007</v>
      </c>
      <c r="G72" s="3"/>
    </row>
    <row r="73" spans="1:7" s="32" customFormat="1" ht="26.25" customHeight="1" x14ac:dyDescent="0.15">
      <c r="A73" s="124"/>
      <c r="B73" s="13" t="s">
        <v>57</v>
      </c>
      <c r="C73" s="13"/>
      <c r="D73" s="40">
        <f>SUM(D74:D75)</f>
        <v>18000000</v>
      </c>
      <c r="E73" s="96">
        <f>SUM(E74:E75)</f>
        <v>3935993</v>
      </c>
      <c r="F73" s="76">
        <f>SUM(F74:F75)</f>
        <v>-14064007</v>
      </c>
      <c r="G73" s="3"/>
    </row>
    <row r="74" spans="1:7" s="32" customFormat="1" ht="26.25" customHeight="1" x14ac:dyDescent="0.15">
      <c r="A74" s="124"/>
      <c r="B74" s="13"/>
      <c r="C74" s="13" t="s">
        <v>58</v>
      </c>
      <c r="D74" s="40">
        <v>13200000</v>
      </c>
      <c r="E74" s="96">
        <v>0</v>
      </c>
      <c r="F74" s="76">
        <f>E74-D74</f>
        <v>-13200000</v>
      </c>
      <c r="G74" s="3"/>
    </row>
    <row r="75" spans="1:7" s="32" customFormat="1" ht="26.25" customHeight="1" x14ac:dyDescent="0.15">
      <c r="A75" s="124"/>
      <c r="B75" s="13"/>
      <c r="C75" s="13" t="s">
        <v>59</v>
      </c>
      <c r="D75" s="40">
        <v>4800000</v>
      </c>
      <c r="E75" s="96">
        <v>3935993</v>
      </c>
      <c r="F75" s="76">
        <f>E75-D75</f>
        <v>-864007</v>
      </c>
      <c r="G75" s="3"/>
    </row>
    <row r="76" spans="1:7" s="1" customFormat="1" ht="26.25" customHeight="1" x14ac:dyDescent="0.15">
      <c r="A76" s="15" t="s">
        <v>41</v>
      </c>
      <c r="B76" s="13"/>
      <c r="C76" s="13"/>
      <c r="D76" s="40">
        <f t="shared" ref="D76:F77" si="1">D77</f>
        <v>16802000</v>
      </c>
      <c r="E76" s="96">
        <f t="shared" si="1"/>
        <v>0</v>
      </c>
      <c r="F76" s="76">
        <f t="shared" si="1"/>
        <v>-16802000</v>
      </c>
      <c r="G76" s="3"/>
    </row>
    <row r="77" spans="1:7" s="1" customFormat="1" ht="26.25" customHeight="1" x14ac:dyDescent="0.15">
      <c r="A77" s="124"/>
      <c r="B77" s="69" t="s">
        <v>41</v>
      </c>
      <c r="C77" s="13"/>
      <c r="D77" s="40">
        <f t="shared" si="1"/>
        <v>16802000</v>
      </c>
      <c r="E77" s="96">
        <f t="shared" si="1"/>
        <v>0</v>
      </c>
      <c r="F77" s="76">
        <f t="shared" si="1"/>
        <v>-16802000</v>
      </c>
      <c r="G77" s="3"/>
    </row>
    <row r="78" spans="1:7" s="1" customFormat="1" ht="26.25" customHeight="1" x14ac:dyDescent="0.15">
      <c r="A78" s="124"/>
      <c r="B78" s="13"/>
      <c r="C78" s="13" t="s">
        <v>25</v>
      </c>
      <c r="D78" s="40">
        <v>16802000</v>
      </c>
      <c r="E78" s="96">
        <v>0</v>
      </c>
      <c r="F78" s="76">
        <f>E78-D78</f>
        <v>-16802000</v>
      </c>
      <c r="G78" s="3"/>
    </row>
    <row r="79" spans="1:7" s="6" customFormat="1" ht="26.25" customHeight="1" x14ac:dyDescent="0.15">
      <c r="A79" s="15" t="s">
        <v>26</v>
      </c>
      <c r="B79" s="13"/>
      <c r="C79" s="13"/>
      <c r="D79" s="40">
        <f>D80</f>
        <v>0</v>
      </c>
      <c r="E79" s="96">
        <f>E80</f>
        <v>127273139</v>
      </c>
      <c r="F79" s="76">
        <f>F80</f>
        <v>127273139</v>
      </c>
      <c r="G79" s="3"/>
    </row>
    <row r="80" spans="1:7" s="6" customFormat="1" ht="26.25" customHeight="1" x14ac:dyDescent="0.15">
      <c r="A80" s="124"/>
      <c r="B80" s="13" t="s">
        <v>26</v>
      </c>
      <c r="C80" s="13"/>
      <c r="D80" s="40">
        <f>D82</f>
        <v>0</v>
      </c>
      <c r="E80" s="96">
        <f>SUM(E81:E82)</f>
        <v>127273139</v>
      </c>
      <c r="F80" s="40">
        <f>SUM(F81:F82)</f>
        <v>127273139</v>
      </c>
      <c r="G80" s="3"/>
    </row>
    <row r="81" spans="1:7" s="6" customFormat="1" ht="26.25" customHeight="1" x14ac:dyDescent="0.15">
      <c r="A81" s="125"/>
      <c r="B81" s="131"/>
      <c r="C81" s="20" t="s">
        <v>60</v>
      </c>
      <c r="D81" s="45">
        <v>0</v>
      </c>
      <c r="E81" s="97">
        <v>120381872</v>
      </c>
      <c r="F81" s="75">
        <f>E81-D81</f>
        <v>120381872</v>
      </c>
      <c r="G81" s="36"/>
    </row>
    <row r="82" spans="1:7" ht="26.25" customHeight="1" thickBot="1" x14ac:dyDescent="0.2">
      <c r="A82" s="130"/>
      <c r="B82" s="132"/>
      <c r="C82" s="16" t="s">
        <v>61</v>
      </c>
      <c r="D82" s="41">
        <v>0</v>
      </c>
      <c r="E82" s="105">
        <v>6891267</v>
      </c>
      <c r="F82" s="77">
        <f>E82-D82</f>
        <v>6891267</v>
      </c>
      <c r="G82" s="4"/>
    </row>
    <row r="83" spans="1:7" ht="6" customHeight="1" x14ac:dyDescent="0.15">
      <c r="A83" s="21"/>
      <c r="B83" s="21"/>
      <c r="C83" s="21"/>
      <c r="D83" s="11"/>
      <c r="E83" s="11"/>
      <c r="F83" s="11"/>
      <c r="G83" s="6"/>
    </row>
    <row r="84" spans="1:7" ht="14.25" x14ac:dyDescent="0.15">
      <c r="A84" s="21"/>
      <c r="B84" s="21"/>
      <c r="C84" s="21"/>
      <c r="D84" s="11"/>
      <c r="E84" s="123" t="s">
        <v>27</v>
      </c>
      <c r="F84" s="123"/>
      <c r="G84" s="123"/>
    </row>
    <row r="90" spans="1:7" x14ac:dyDescent="0.15">
      <c r="D90" s="25"/>
      <c r="E90" s="25"/>
    </row>
    <row r="91" spans="1:7" x14ac:dyDescent="0.15">
      <c r="D91" s="25"/>
      <c r="E91" s="25"/>
    </row>
    <row r="92" spans="1:7" x14ac:dyDescent="0.15">
      <c r="D92" s="25"/>
      <c r="E92" s="25"/>
    </row>
    <row r="93" spans="1:7" x14ac:dyDescent="0.15">
      <c r="D93" s="25"/>
      <c r="E93" s="25"/>
    </row>
    <row r="94" spans="1:7" x14ac:dyDescent="0.15">
      <c r="D94" s="25"/>
    </row>
    <row r="95" spans="1:7" x14ac:dyDescent="0.15">
      <c r="D95" s="25"/>
    </row>
    <row r="96" spans="1:7" x14ac:dyDescent="0.15">
      <c r="D96" s="25"/>
    </row>
    <row r="97" spans="4:4" x14ac:dyDescent="0.15">
      <c r="D97" s="25"/>
    </row>
    <row r="98" spans="4:4" x14ac:dyDescent="0.15">
      <c r="D98" s="25"/>
    </row>
  </sheetData>
  <mergeCells count="24">
    <mergeCell ref="A7:A8"/>
    <mergeCell ref="A1:G1"/>
    <mergeCell ref="A5:C5"/>
    <mergeCell ref="A51:C51"/>
    <mergeCell ref="E31:G31"/>
    <mergeCell ref="A17:A18"/>
    <mergeCell ref="A10:A11"/>
    <mergeCell ref="F69:G69"/>
    <mergeCell ref="B57:B60"/>
    <mergeCell ref="A47:G47"/>
    <mergeCell ref="F48:G48"/>
    <mergeCell ref="B28:B30"/>
    <mergeCell ref="A13:A15"/>
    <mergeCell ref="A27:A30"/>
    <mergeCell ref="B21:B22"/>
    <mergeCell ref="A20:A22"/>
    <mergeCell ref="E84:G84"/>
    <mergeCell ref="A65:A66"/>
    <mergeCell ref="A53:A60"/>
    <mergeCell ref="B54:B55"/>
    <mergeCell ref="A77:A78"/>
    <mergeCell ref="A80:A82"/>
    <mergeCell ref="B81:B82"/>
    <mergeCell ref="A73:A75"/>
  </mergeCells>
  <phoneticPr fontId="2" type="noConversion"/>
  <printOptions horizontalCentered="1"/>
  <pageMargins left="0.55118110236220474" right="0.55118110236220474" top="0.39370078740157483" bottom="0.19685039370078741" header="0" footer="0"/>
  <pageSetup paperSize="9" orientation="landscape" horizontalDpi="4294967293" r:id="rId1"/>
  <headerFooter alignWithMargins="0">
    <oddFooter>&amp;L&amp;10법인결산 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법인표지 </vt:lpstr>
      <vt:lpstr>법인결산총괄표</vt:lpstr>
      <vt:lpstr>법인 세입 세출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2023-01-17T06:08:58Z</cp:lastPrinted>
  <dcterms:created xsi:type="dcterms:W3CDTF">2007-01-02T02:31:16Z</dcterms:created>
  <dcterms:modified xsi:type="dcterms:W3CDTF">2023-03-28T08:14:31Z</dcterms:modified>
</cp:coreProperties>
</file>